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 2026\283\Май 2026\Меню\"/>
    </mc:Choice>
  </mc:AlternateContent>
  <xr:revisionPtr revIDLastSave="0" documentId="13_ncr:1_{32B4BFB4-DEA6-4388-80C5-0C1A3E8AAC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3" i="1" l="1"/>
  <c r="AG71" i="1"/>
  <c r="AG68" i="1"/>
  <c r="AG67" i="1"/>
  <c r="AG65" i="1"/>
  <c r="AG64" i="1"/>
  <c r="AG60" i="1"/>
  <c r="AG57" i="1"/>
  <c r="AG35" i="1"/>
  <c r="AG28" i="1"/>
  <c r="AE77" i="1"/>
  <c r="C77" i="1"/>
  <c r="B77" i="1"/>
  <c r="X60" i="1"/>
  <c r="X44" i="1"/>
  <c r="X36" i="1"/>
  <c r="X35" i="1"/>
  <c r="X33" i="1"/>
  <c r="C32" i="1"/>
  <c r="B32" i="1"/>
  <c r="C27" i="1" l="1"/>
  <c r="B27" i="1"/>
  <c r="R78" i="1"/>
  <c r="R79" i="1"/>
  <c r="G79" i="1"/>
  <c r="C78" i="1"/>
  <c r="B78" i="1"/>
  <c r="C37" i="1"/>
  <c r="B37" i="1"/>
  <c r="C38" i="1"/>
  <c r="B38" i="1"/>
  <c r="U79" i="1"/>
  <c r="U44" i="1"/>
  <c r="R44" i="1"/>
  <c r="O79" i="1"/>
  <c r="O44" i="1"/>
  <c r="G61" i="1"/>
  <c r="G60" i="1"/>
  <c r="G54" i="1"/>
  <c r="AE38" i="1" l="1"/>
  <c r="AE78" i="1"/>
  <c r="I14" i="1"/>
  <c r="I13" i="1"/>
  <c r="B79" i="1"/>
  <c r="B75" i="1"/>
  <c r="B74" i="1"/>
  <c r="B73" i="1"/>
  <c r="B72" i="1"/>
  <c r="B71" i="1"/>
  <c r="B70" i="1"/>
  <c r="B68" i="1"/>
  <c r="B67" i="1"/>
  <c r="B65" i="1"/>
  <c r="B64" i="1"/>
  <c r="B61" i="1"/>
  <c r="B60" i="1"/>
  <c r="B58" i="1"/>
  <c r="B57" i="1"/>
  <c r="B54" i="1"/>
  <c r="J79" i="1"/>
  <c r="J74" i="1"/>
  <c r="J60" i="1"/>
  <c r="B43" i="1"/>
  <c r="B42" i="1"/>
  <c r="B41" i="1"/>
  <c r="B40" i="1"/>
  <c r="B39" i="1"/>
  <c r="B36" i="1"/>
  <c r="B35" i="1"/>
  <c r="B34" i="1"/>
  <c r="B33" i="1"/>
  <c r="B31" i="1"/>
  <c r="B30" i="1"/>
  <c r="B29" i="1"/>
  <c r="B28" i="1"/>
  <c r="B44" i="1"/>
  <c r="J33" i="1"/>
  <c r="J44" i="1"/>
  <c r="G44" i="1"/>
  <c r="G43" i="1"/>
  <c r="G36" i="1"/>
  <c r="G34" i="1"/>
  <c r="G33" i="1"/>
  <c r="F15" i="1"/>
  <c r="E15" i="1"/>
  <c r="G14" i="1"/>
  <c r="G13" i="1"/>
  <c r="O67" i="1" l="1"/>
  <c r="R58" i="1"/>
  <c r="R35" i="1"/>
  <c r="AE32" i="1"/>
  <c r="U33" i="1"/>
  <c r="U71" i="1"/>
  <c r="R36" i="1"/>
  <c r="R33" i="1"/>
  <c r="R68" i="1"/>
  <c r="O65" i="1"/>
  <c r="O35" i="1"/>
  <c r="R31" i="1"/>
  <c r="O68" i="1"/>
  <c r="U43" i="1"/>
  <c r="R67" i="1"/>
  <c r="U60" i="1"/>
  <c r="AE27" i="1"/>
  <c r="AB29" i="1"/>
  <c r="AB30" i="1"/>
  <c r="AB44" i="1"/>
  <c r="AB68" i="1"/>
  <c r="AB43" i="1"/>
  <c r="AB33" i="1"/>
  <c r="AB34" i="1"/>
  <c r="AB36" i="1"/>
  <c r="AB37" i="1"/>
  <c r="AE37" i="1" s="1"/>
  <c r="AB60" i="1"/>
  <c r="AB79" i="1"/>
  <c r="AB72" i="1"/>
  <c r="AB75" i="1"/>
  <c r="AB71" i="1"/>
  <c r="I15" i="1"/>
  <c r="X79" i="1" l="1"/>
  <c r="AE58" i="1"/>
  <c r="AE31" i="1"/>
  <c r="AE30" i="1"/>
  <c r="AE29" i="1"/>
  <c r="AE28" i="1" l="1"/>
  <c r="C79" i="1"/>
  <c r="C42" i="1" l="1"/>
  <c r="C41" i="1"/>
  <c r="C31" i="1"/>
  <c r="AE79" i="1" l="1"/>
  <c r="G15" i="1"/>
  <c r="AE39" i="1" l="1"/>
  <c r="C39" i="1"/>
  <c r="C44" i="1"/>
  <c r="C43" i="1"/>
  <c r="C67" i="1"/>
  <c r="C68" i="1"/>
  <c r="C70" i="1"/>
  <c r="C71" i="1"/>
  <c r="C72" i="1"/>
  <c r="C73" i="1"/>
  <c r="C74" i="1"/>
  <c r="C75" i="1"/>
  <c r="C60" i="1"/>
  <c r="C61" i="1"/>
  <c r="C64" i="1"/>
  <c r="C65" i="1"/>
  <c r="C54" i="1"/>
  <c r="C57" i="1"/>
  <c r="C58" i="1"/>
  <c r="C40" i="1"/>
  <c r="C36" i="1"/>
  <c r="C28" i="1"/>
  <c r="C29" i="1"/>
  <c r="C30" i="1"/>
  <c r="C34" i="1"/>
  <c r="C35" i="1"/>
  <c r="C33" i="1"/>
  <c r="AE42" i="1"/>
  <c r="AE33" i="1"/>
  <c r="AE36" i="1" l="1"/>
  <c r="AE34" i="1"/>
  <c r="AE41" i="1"/>
  <c r="AE44" i="1"/>
  <c r="AE35" i="1"/>
  <c r="AE40" i="1"/>
  <c r="AE43" i="1"/>
  <c r="AE70" i="1"/>
  <c r="AE73" i="1"/>
  <c r="AE65" i="1"/>
  <c r="AE68" i="1"/>
  <c r="AE57" i="1"/>
  <c r="AE60" i="1"/>
  <c r="AE67" i="1"/>
  <c r="AE75" i="1"/>
  <c r="AE54" i="1"/>
  <c r="AE74" i="1"/>
  <c r="AE64" i="1"/>
  <c r="AE72" i="1"/>
  <c r="AE71" i="1"/>
  <c r="AE61" i="1"/>
</calcChain>
</file>

<file path=xl/sharedStrings.xml><?xml version="1.0" encoding="utf-8"?>
<sst xmlns="http://schemas.openxmlformats.org/spreadsheetml/2006/main" count="170" uniqueCount="131">
  <si>
    <t>КОДЫ</t>
  </si>
  <si>
    <t>Утверждаю</t>
  </si>
  <si>
    <t>изме-</t>
  </si>
  <si>
    <t>рения</t>
  </si>
  <si>
    <t>подлежащих закладке</t>
  </si>
  <si>
    <t>вольствующихся</t>
  </si>
  <si>
    <t>имости одного дня</t>
  </si>
  <si>
    <t xml:space="preserve">    Фактическая</t>
  </si>
  <si>
    <t xml:space="preserve">  Плановая сто-</t>
  </si>
  <si>
    <t xml:space="preserve">  имость на всех</t>
  </si>
  <si>
    <t xml:space="preserve">   довольствую-</t>
  </si>
  <si>
    <t>З  А  В  Т  Р  А  К</t>
  </si>
  <si>
    <t>О  Б  Е  Д</t>
  </si>
  <si>
    <t>П О Л Д Н И К</t>
  </si>
  <si>
    <t>У  Ж  И  Н</t>
  </si>
  <si>
    <t>Птица</t>
  </si>
  <si>
    <t>Масло сливочное</t>
  </si>
  <si>
    <t>Молоко свежее</t>
  </si>
  <si>
    <t>Сметана</t>
  </si>
  <si>
    <t>Творог</t>
  </si>
  <si>
    <t>Сыр</t>
  </si>
  <si>
    <t>Яйцо</t>
  </si>
  <si>
    <t>Мука пшеничная</t>
  </si>
  <si>
    <t>Крахмал</t>
  </si>
  <si>
    <t>0504202</t>
  </si>
  <si>
    <t>Крупа манная</t>
  </si>
  <si>
    <t>Рис</t>
  </si>
  <si>
    <t>Сахарный песок</t>
  </si>
  <si>
    <t>Картофель</t>
  </si>
  <si>
    <t>Лук</t>
  </si>
  <si>
    <t>Морковь</t>
  </si>
  <si>
    <t>Хлеб пшеничный</t>
  </si>
  <si>
    <t>Хлеб ржаной</t>
  </si>
  <si>
    <t xml:space="preserve">                             (подпись)          (расшифровка подписи)</t>
  </si>
  <si>
    <t xml:space="preserve">   человек)</t>
  </si>
  <si>
    <t xml:space="preserve">  Персонал</t>
  </si>
  <si>
    <t xml:space="preserve"> (количество</t>
  </si>
  <si>
    <t>стоимость</t>
  </si>
  <si>
    <t>Плановая</t>
  </si>
  <si>
    <t>операция</t>
  </si>
  <si>
    <t>руб</t>
  </si>
  <si>
    <t>одного дня,</t>
  </si>
  <si>
    <t xml:space="preserve">     стоимость,</t>
  </si>
  <si>
    <r>
      <t xml:space="preserve"> Меню-требование на выдачу продуктов питания  N</t>
    </r>
    <r>
      <rPr>
        <sz val="11"/>
        <rFont val="Arial Cyr"/>
        <family val="2"/>
        <charset val="204"/>
      </rPr>
      <t xml:space="preserve"> _______</t>
    </r>
  </si>
  <si>
    <t>Количество продуктов питания, подлежащих закладке</t>
  </si>
  <si>
    <t>Коды категорий довольствующихся</t>
  </si>
  <si>
    <t>(группы)</t>
  </si>
  <si>
    <t>суммарных</t>
  </si>
  <si>
    <t>категорий</t>
  </si>
  <si>
    <t xml:space="preserve">по плановой </t>
  </si>
  <si>
    <t>стоимости</t>
  </si>
  <si>
    <t>одного дня</t>
  </si>
  <si>
    <t>Количество до-</t>
  </si>
  <si>
    <t>по плановой сто-</t>
  </si>
  <si>
    <r>
      <t xml:space="preserve">                                              Форма   299 </t>
    </r>
    <r>
      <rPr>
        <b/>
        <i/>
        <sz val="8"/>
        <rFont val="Arial Cyr"/>
        <charset val="204"/>
      </rPr>
      <t xml:space="preserve"> </t>
    </r>
    <r>
      <rPr>
        <sz val="8"/>
        <rFont val="Arial Cyr"/>
        <family val="2"/>
        <charset val="204"/>
      </rPr>
      <t>по ОКУД</t>
    </r>
  </si>
  <si>
    <t>ницa</t>
  </si>
  <si>
    <t>Еди-</t>
  </si>
  <si>
    <t xml:space="preserve">          Продукты питания</t>
  </si>
  <si>
    <t>наименование</t>
  </si>
  <si>
    <t>код</t>
  </si>
  <si>
    <t xml:space="preserve"> щихся,</t>
  </si>
  <si>
    <t>ясли</t>
  </si>
  <si>
    <t>сад</t>
  </si>
  <si>
    <t>Соль</t>
  </si>
  <si>
    <t>гр.</t>
  </si>
  <si>
    <t>кг.</t>
  </si>
  <si>
    <t xml:space="preserve">Бухгалтер  ______________                                             </t>
  </si>
  <si>
    <t>на</t>
  </si>
  <si>
    <t>Какао</t>
  </si>
  <si>
    <t>Фасоль</t>
  </si>
  <si>
    <t>Крупа кукурузная</t>
  </si>
  <si>
    <t>Ванилин</t>
  </si>
  <si>
    <t>на довольствующихся</t>
  </si>
  <si>
    <t>Макар.изделия</t>
  </si>
  <si>
    <t>Масло растит.</t>
  </si>
  <si>
    <t xml:space="preserve">                                вес порций</t>
  </si>
  <si>
    <t xml:space="preserve"> Продукты питания</t>
  </si>
  <si>
    <t>Всего</t>
  </si>
  <si>
    <t>учреждения            (подпись)    (расшифровка подписи)</t>
  </si>
  <si>
    <t>Ед.</t>
  </si>
  <si>
    <t>изм.</t>
  </si>
  <si>
    <t xml:space="preserve">                       (подпись)        (расшифровка подписи)</t>
  </si>
  <si>
    <t xml:space="preserve">Структурное подразделение     </t>
  </si>
  <si>
    <t>Ответ.за меню  _______________</t>
  </si>
  <si>
    <t xml:space="preserve">                                 (подпись)              (расшифровка подписи)</t>
  </si>
  <si>
    <t xml:space="preserve">                                    (подпись)          (расшифровка подписи)</t>
  </si>
  <si>
    <t>Ужин</t>
  </si>
  <si>
    <t>Чай</t>
  </si>
  <si>
    <t>т.паста</t>
  </si>
  <si>
    <t>10.5ч</t>
  </si>
  <si>
    <t>4ч</t>
  </si>
  <si>
    <t>Энерг.ценность</t>
  </si>
  <si>
    <t>Я</t>
  </si>
  <si>
    <t>С</t>
  </si>
  <si>
    <t>Батон</t>
  </si>
  <si>
    <t>Лавровый лист</t>
  </si>
  <si>
    <t>Яблоко</t>
  </si>
  <si>
    <t>Повар    ______________        ___________________________</t>
  </si>
  <si>
    <t>Кладовщик ________________</t>
  </si>
  <si>
    <t>Расход продукт</t>
  </si>
  <si>
    <t>питания(кол-во)</t>
  </si>
  <si>
    <t>Пшено</t>
  </si>
  <si>
    <t>Йогурт</t>
  </si>
  <si>
    <t>Капуста свежая</t>
  </si>
  <si>
    <t>Рыба (минтай)</t>
  </si>
  <si>
    <t>Шиповник</t>
  </si>
  <si>
    <t>детей по факту</t>
  </si>
  <si>
    <t>Запеканка из творога(т.к 237),Соус молочный сладкий(т.к 351),Бутерброд с маслом и сыром (т.к 2),Какао с молоком(т.к 397)</t>
  </si>
  <si>
    <t>Кукуруза консерв</t>
  </si>
  <si>
    <t>Вафли</t>
  </si>
  <si>
    <t>50/70;30/30;120/130;16/20;180/200</t>
  </si>
  <si>
    <t xml:space="preserve">Руководитель     ____________     И.А.Абрамова      </t>
  </si>
  <si>
    <t>Учреждение     МАДОУ "Детский сад №"283</t>
  </si>
  <si>
    <t>Материально ответственное лицо Г.А.Фефелова</t>
  </si>
  <si>
    <t>Г.А.Фефелова</t>
  </si>
  <si>
    <t>150/180;30/50;20/5/6; 30/5/9;180/200</t>
  </si>
  <si>
    <t>Кнели рыбные(т.к 84), Соус молочн(т.к 350), Овощи отв с маслом (морковь)(т.к 320),  Хлеб(т.к 3), Чай (т.к 392)</t>
  </si>
  <si>
    <t>Сухарь панировочн.</t>
  </si>
  <si>
    <t>Филе грудки</t>
  </si>
  <si>
    <t>Рыба (сельдь)</t>
  </si>
  <si>
    <t>Гречка</t>
  </si>
  <si>
    <t>Булочка"Русская коса"(т.к 101),Йогурт(т.к 21)</t>
  </si>
  <si>
    <t>Дрожжи</t>
  </si>
  <si>
    <t>Компот (с/фрукты)</t>
  </si>
  <si>
    <t>Сотр.</t>
  </si>
  <si>
    <t>2026г.</t>
  </si>
  <si>
    <t xml:space="preserve">мая </t>
  </si>
  <si>
    <t>27 мая   2026г.</t>
  </si>
  <si>
    <t>Суп с макаронными изд с мясом птицы (т.к 82),Гречневый  гарнир(т.к 3/4),Котлеты из мяса птицы(т.к 107),Соус красный(т.к465),Хлеб пшеничный и ржаной(т.к 3),Компот из с/фр с вит.С(т.к 6/10)</t>
  </si>
  <si>
    <t>50/70;150/179</t>
  </si>
  <si>
    <t>150/180;110/130;50/70;16/20; 30/39;150/180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</si>
</sst>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_ ;[Red]\-0.0\ "/>
  </numFmts>
  <fonts count="13">
    <font>
      <sz val="10"/>
      <name val="Pragmatica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i/>
      <sz val="8"/>
      <name val="Arial Cyr"/>
      <charset val="204"/>
    </font>
    <font>
      <sz val="8"/>
      <name val="Pragmatica"/>
      <charset val="204"/>
    </font>
    <font>
      <sz val="11"/>
      <name val="Arial Cyr"/>
      <family val="2"/>
      <charset val="204"/>
    </font>
    <font>
      <b/>
      <sz val="8"/>
      <name val="Arial Cyr"/>
      <charset val="204"/>
    </font>
    <font>
      <sz val="10"/>
      <color rgb="FFFF0000"/>
      <name val="Arial Cyr"/>
      <family val="2"/>
      <charset val="204"/>
    </font>
    <font>
      <u/>
      <sz val="10"/>
      <name val="Arial Cyr"/>
      <family val="2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/>
      <top style="thick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2" fillId="0" borderId="13" xfId="0" applyFont="1" applyBorder="1"/>
    <xf numFmtId="0" fontId="2" fillId="0" borderId="8" xfId="0" applyFont="1" applyBorder="1"/>
    <xf numFmtId="0" fontId="2" fillId="0" borderId="14" xfId="0" applyFont="1" applyBorder="1"/>
    <xf numFmtId="0" fontId="2" fillId="0" borderId="11" xfId="0" applyFont="1" applyBorder="1"/>
    <xf numFmtId="0" fontId="0" fillId="0" borderId="1" xfId="0" applyBorder="1"/>
    <xf numFmtId="0" fontId="2" fillId="0" borderId="15" xfId="0" applyFont="1" applyBorder="1"/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12" xfId="0" applyFont="1" applyBorder="1"/>
    <xf numFmtId="0" fontId="2" fillId="0" borderId="27" xfId="0" applyFont="1" applyBorder="1"/>
    <xf numFmtId="0" fontId="0" fillId="0" borderId="28" xfId="0" applyBorder="1"/>
    <xf numFmtId="0" fontId="0" fillId="0" borderId="29" xfId="0" applyBorder="1"/>
    <xf numFmtId="49" fontId="2" fillId="0" borderId="31" xfId="0" applyNumberFormat="1" applyFont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0" fillId="0" borderId="24" xfId="0" applyBorder="1"/>
    <xf numFmtId="0" fontId="6" fillId="0" borderId="23" xfId="0" applyFont="1" applyBorder="1" applyAlignment="1">
      <alignment horizontal="center"/>
    </xf>
    <xf numFmtId="0" fontId="0" fillId="0" borderId="25" xfId="0" applyBorder="1"/>
    <xf numFmtId="0" fontId="3" fillId="0" borderId="11" xfId="0" applyFont="1" applyBorder="1"/>
    <xf numFmtId="0" fontId="8" fillId="0" borderId="17" xfId="0" applyFont="1" applyBorder="1"/>
    <xf numFmtId="0" fontId="8" fillId="0" borderId="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37" xfId="0" applyFont="1" applyBorder="1"/>
    <xf numFmtId="0" fontId="2" fillId="0" borderId="2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Continuous"/>
    </xf>
    <xf numFmtId="0" fontId="0" fillId="0" borderId="55" xfId="0" applyBorder="1"/>
    <xf numFmtId="0" fontId="2" fillId="0" borderId="57" xfId="0" applyFont="1" applyBorder="1"/>
    <xf numFmtId="0" fontId="3" fillId="0" borderId="57" xfId="0" applyFont="1" applyBorder="1"/>
    <xf numFmtId="0" fontId="0" fillId="0" borderId="57" xfId="0" applyBorder="1"/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2" xfId="0" applyFont="1" applyBorder="1" applyAlignment="1">
      <alignment horizontal="left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6" fillId="0" borderId="62" xfId="0" applyFont="1" applyBorder="1" applyAlignment="1">
      <alignment horizontal="center" vertical="center"/>
    </xf>
    <xf numFmtId="0" fontId="2" fillId="0" borderId="61" xfId="0" applyFont="1" applyBorder="1" applyAlignment="1">
      <alignment horizontal="left" wrapText="1"/>
    </xf>
    <xf numFmtId="0" fontId="2" fillId="0" borderId="62" xfId="0" applyFont="1" applyBorder="1" applyAlignment="1">
      <alignment horizontal="left" wrapText="1"/>
    </xf>
    <xf numFmtId="0" fontId="2" fillId="2" borderId="61" xfId="0" applyFont="1" applyFill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2" fillId="0" borderId="59" xfId="0" applyFont="1" applyBorder="1" applyAlignment="1">
      <alignment horizontal="left" wrapText="1"/>
    </xf>
    <xf numFmtId="0" fontId="2" fillId="0" borderId="60" xfId="0" applyFont="1" applyBorder="1" applyAlignment="1">
      <alignment horizontal="left" wrapText="1"/>
    </xf>
    <xf numFmtId="0" fontId="2" fillId="0" borderId="64" xfId="0" applyFont="1" applyBorder="1" applyAlignment="1">
      <alignment horizontal="centerContinuous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0" fillId="0" borderId="67" xfId="0" applyBorder="1"/>
    <xf numFmtId="2" fontId="9" fillId="0" borderId="68" xfId="0" applyNumberFormat="1" applyFont="1" applyBorder="1" applyAlignment="1">
      <alignment horizontal="center" vertical="center"/>
    </xf>
    <xf numFmtId="2" fontId="9" fillId="0" borderId="6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0" fillId="0" borderId="32" xfId="0" applyBorder="1"/>
    <xf numFmtId="0" fontId="2" fillId="0" borderId="51" xfId="0" applyFont="1" applyBorder="1" applyAlignment="1">
      <alignment horizontal="center"/>
    </xf>
    <xf numFmtId="164" fontId="9" fillId="0" borderId="66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/>
    <xf numFmtId="0" fontId="2" fillId="0" borderId="65" xfId="0" applyFont="1" applyBorder="1"/>
    <xf numFmtId="0" fontId="2" fillId="0" borderId="66" xfId="0" applyFont="1" applyBorder="1"/>
    <xf numFmtId="2" fontId="3" fillId="0" borderId="32" xfId="0" applyNumberFormat="1" applyFont="1" applyBorder="1" applyAlignment="1">
      <alignment horizontal="center" vertical="center"/>
    </xf>
    <xf numFmtId="165" fontId="9" fillId="0" borderId="66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8" fillId="0" borderId="69" xfId="0" applyFont="1" applyBorder="1"/>
    <xf numFmtId="0" fontId="0" fillId="0" borderId="6" xfId="0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71" xfId="0" applyFont="1" applyBorder="1"/>
    <xf numFmtId="0" fontId="2" fillId="0" borderId="72" xfId="0" applyFont="1" applyBorder="1"/>
    <xf numFmtId="0" fontId="3" fillId="0" borderId="70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35" xfId="0" applyFont="1" applyBorder="1"/>
    <xf numFmtId="0" fontId="8" fillId="0" borderId="27" xfId="0" applyFont="1" applyBorder="1"/>
    <xf numFmtId="0" fontId="8" fillId="0" borderId="23" xfId="0" applyFont="1" applyBorder="1"/>
    <xf numFmtId="0" fontId="8" fillId="0" borderId="75" xfId="0" applyFont="1" applyBorder="1"/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70" xfId="0" applyBorder="1"/>
    <xf numFmtId="0" fontId="2" fillId="0" borderId="74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9" fillId="0" borderId="51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2" fontId="9" fillId="0" borderId="78" xfId="0" applyNumberFormat="1" applyFont="1" applyBorder="1" applyAlignment="1">
      <alignment horizontal="center" vertical="center"/>
    </xf>
    <xf numFmtId="0" fontId="0" fillId="0" borderId="78" xfId="0" applyBorder="1"/>
    <xf numFmtId="166" fontId="9" fillId="0" borderId="32" xfId="0" applyNumberFormat="1" applyFont="1" applyBorder="1" applyAlignment="1">
      <alignment horizontal="center" vertical="center"/>
    </xf>
    <xf numFmtId="0" fontId="0" fillId="0" borderId="5" xfId="0" applyBorder="1"/>
    <xf numFmtId="0" fontId="3" fillId="0" borderId="37" xfId="0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2" fontId="3" fillId="0" borderId="54" xfId="0" applyNumberFormat="1" applyFont="1" applyBorder="1" applyAlignment="1">
      <alignment horizontal="center" vertical="center"/>
    </xf>
    <xf numFmtId="2" fontId="3" fillId="0" borderId="8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3" fillId="0" borderId="77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5" xfId="0" applyFont="1" applyBorder="1"/>
    <xf numFmtId="0" fontId="2" fillId="0" borderId="20" xfId="0" applyFont="1" applyBorder="1" applyAlignment="1">
      <alignment horizontal="center" vertical="center"/>
    </xf>
    <xf numFmtId="0" fontId="8" fillId="0" borderId="39" xfId="0" applyFont="1" applyBorder="1"/>
    <xf numFmtId="0" fontId="8" fillId="0" borderId="85" xfId="0" applyFont="1" applyBorder="1"/>
    <xf numFmtId="0" fontId="6" fillId="0" borderId="20" xfId="0" applyFont="1" applyBorder="1" applyAlignment="1">
      <alignment horizontal="center"/>
    </xf>
    <xf numFmtId="0" fontId="8" fillId="0" borderId="20" xfId="0" applyFont="1" applyBorder="1"/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9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5" xfId="0" applyFont="1" applyBorder="1"/>
    <xf numFmtId="0" fontId="3" fillId="0" borderId="14" xfId="0" applyFont="1" applyBorder="1"/>
    <xf numFmtId="0" fontId="0" fillId="0" borderId="14" xfId="0" applyBorder="1"/>
    <xf numFmtId="0" fontId="4" fillId="0" borderId="14" xfId="0" applyFont="1" applyBorder="1"/>
    <xf numFmtId="0" fontId="2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4" fillId="0" borderId="0" xfId="0" applyFont="1"/>
    <xf numFmtId="0" fontId="2" fillId="0" borderId="13" xfId="0" applyFont="1" applyBorder="1" applyAlignment="1">
      <alignment horizontal="left"/>
    </xf>
    <xf numFmtId="0" fontId="1" fillId="0" borderId="0" xfId="0" applyFont="1"/>
    <xf numFmtId="0" fontId="2" fillId="0" borderId="4" xfId="0" applyFont="1" applyBorder="1"/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86" xfId="0" applyFont="1" applyBorder="1"/>
    <xf numFmtId="0" fontId="2" fillId="0" borderId="5" xfId="0" applyFont="1" applyBorder="1"/>
    <xf numFmtId="0" fontId="2" fillId="0" borderId="73" xfId="0" applyFont="1" applyBorder="1"/>
    <xf numFmtId="0" fontId="2" fillId="0" borderId="87" xfId="0" applyFont="1" applyBorder="1"/>
    <xf numFmtId="0" fontId="2" fillId="0" borderId="88" xfId="0" applyFont="1" applyBorder="1" applyAlignment="1">
      <alignment horizontal="left"/>
    </xf>
    <xf numFmtId="0" fontId="2" fillId="0" borderId="89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3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/>
    </xf>
    <xf numFmtId="0" fontId="0" fillId="0" borderId="38" xfId="0" applyBorder="1"/>
    <xf numFmtId="0" fontId="2" fillId="0" borderId="70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/>
    </xf>
    <xf numFmtId="0" fontId="2" fillId="0" borderId="92" xfId="0" applyFont="1" applyBorder="1" applyAlignment="1">
      <alignment horizontal="centerContinuous"/>
    </xf>
    <xf numFmtId="0" fontId="3" fillId="0" borderId="3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94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3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75" xfId="0" applyNumberFormat="1" applyFont="1" applyBorder="1" applyAlignment="1">
      <alignment horizontal="center" vertical="center"/>
    </xf>
    <xf numFmtId="0" fontId="8" fillId="0" borderId="70" xfId="0" applyFont="1" applyBorder="1"/>
    <xf numFmtId="1" fontId="9" fillId="0" borderId="4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77" xfId="0" applyNumberFormat="1" applyFont="1" applyBorder="1" applyAlignment="1">
      <alignment horizontal="center" vertical="center"/>
    </xf>
    <xf numFmtId="165" fontId="3" fillId="0" borderId="77" xfId="0" applyNumberFormat="1" applyFont="1" applyBorder="1" applyAlignment="1">
      <alignment horizontal="center" vertical="center"/>
    </xf>
    <xf numFmtId="165" fontId="3" fillId="0" borderId="73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9" fillId="0" borderId="85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horizontal="center" vertical="center"/>
    </xf>
    <xf numFmtId="165" fontId="3" fillId="0" borderId="35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2" xfId="0" applyNumberFormat="1" applyFont="1" applyBorder="1" applyAlignment="1">
      <alignment horizontal="center" vertical="center"/>
    </xf>
    <xf numFmtId="165" fontId="3" fillId="0" borderId="42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9" fillId="0" borderId="4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5" fontId="3" fillId="0" borderId="70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" fontId="3" fillId="0" borderId="77" xfId="0" applyNumberFormat="1" applyFont="1" applyBorder="1" applyAlignment="1">
      <alignment horizontal="center" vertical="center"/>
    </xf>
    <xf numFmtId="1" fontId="3" fillId="0" borderId="73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2" fillId="0" borderId="83" xfId="0" applyFont="1" applyBorder="1"/>
    <xf numFmtId="0" fontId="2" fillId="0" borderId="44" xfId="0" applyFont="1" applyBorder="1"/>
    <xf numFmtId="165" fontId="3" fillId="0" borderId="49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" xfId="0" applyFont="1" applyBorder="1"/>
    <xf numFmtId="0" fontId="8" fillId="0" borderId="66" xfId="0" applyFont="1" applyBorder="1"/>
    <xf numFmtId="0" fontId="8" fillId="0" borderId="33" xfId="0" applyFont="1" applyBorder="1"/>
    <xf numFmtId="0" fontId="8" fillId="0" borderId="41" xfId="0" applyFont="1" applyBorder="1"/>
    <xf numFmtId="0" fontId="8" fillId="0" borderId="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3" xfId="0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13" xfId="0" applyBorder="1"/>
    <xf numFmtId="0" fontId="3" fillId="0" borderId="4" xfId="0" applyFont="1" applyBorder="1"/>
    <xf numFmtId="0" fontId="3" fillId="0" borderId="3" xfId="0" applyFont="1" applyBorder="1"/>
    <xf numFmtId="0" fontId="3" fillId="0" borderId="13" xfId="0" applyFont="1" applyBorder="1"/>
    <xf numFmtId="0" fontId="12" fillId="0" borderId="7" xfId="0" applyFont="1" applyBorder="1"/>
    <xf numFmtId="0" fontId="12" fillId="0" borderId="3" xfId="0" applyFont="1" applyBorder="1" applyAlignment="1">
      <alignment horizontal="center"/>
    </xf>
    <xf numFmtId="0" fontId="2" fillId="0" borderId="58" xfId="0" applyFont="1" applyBorder="1"/>
    <xf numFmtId="0" fontId="2" fillId="0" borderId="16" xfId="0" applyFont="1" applyBorder="1"/>
    <xf numFmtId="0" fontId="3" fillId="0" borderId="86" xfId="0" applyFont="1" applyBorder="1"/>
    <xf numFmtId="0" fontId="3" fillId="0" borderId="22" xfId="0" applyFont="1" applyBorder="1"/>
    <xf numFmtId="0" fontId="2" fillId="0" borderId="97" xfId="0" applyFont="1" applyBorder="1"/>
    <xf numFmtId="0" fontId="3" fillId="0" borderId="51" xfId="0" applyFont="1" applyBorder="1"/>
    <xf numFmtId="0" fontId="3" fillId="0" borderId="66" xfId="0" applyFont="1" applyBorder="1"/>
    <xf numFmtId="0" fontId="0" fillId="0" borderId="2" xfId="0" applyBorder="1"/>
    <xf numFmtId="0" fontId="2" fillId="0" borderId="10" xfId="0" applyFont="1" applyBorder="1" applyAlignment="1">
      <alignment wrapText="1"/>
    </xf>
    <xf numFmtId="0" fontId="12" fillId="0" borderId="5" xfId="0" applyFont="1" applyBorder="1"/>
    <xf numFmtId="2" fontId="12" fillId="0" borderId="5" xfId="0" applyNumberFormat="1" applyFont="1" applyBorder="1"/>
    <xf numFmtId="2" fontId="3" fillId="0" borderId="78" xfId="0" applyNumberFormat="1" applyFont="1" applyBorder="1" applyAlignment="1">
      <alignment horizontal="center" vertical="center"/>
    </xf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0" fontId="3" fillId="0" borderId="2" xfId="0" applyFont="1" applyBorder="1"/>
    <xf numFmtId="0" fontId="2" fillId="0" borderId="98" xfId="0" applyFont="1" applyBorder="1" applyAlignment="1">
      <alignment horizontal="center"/>
    </xf>
    <xf numFmtId="1" fontId="9" fillId="0" borderId="22" xfId="0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0" fillId="0" borderId="86" xfId="0" applyBorder="1"/>
    <xf numFmtId="0" fontId="0" fillId="0" borderId="7" xfId="0" applyBorder="1"/>
    <xf numFmtId="0" fontId="0" fillId="0" borderId="99" xfId="0" applyBorder="1"/>
    <xf numFmtId="165" fontId="12" fillId="0" borderId="5" xfId="0" applyNumberFormat="1" applyFont="1" applyBorder="1"/>
    <xf numFmtId="0" fontId="2" fillId="0" borderId="100" xfId="0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9" fillId="0" borderId="16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9" fillId="0" borderId="37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/>
    </xf>
    <xf numFmtId="2" fontId="0" fillId="0" borderId="27" xfId="0" applyNumberFormat="1" applyBorder="1"/>
    <xf numFmtId="165" fontId="9" fillId="0" borderId="12" xfId="0" applyNumberFormat="1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7" xfId="0" applyBorder="1"/>
    <xf numFmtId="2" fontId="9" fillId="0" borderId="15" xfId="0" applyNumberFormat="1" applyFont="1" applyBorder="1" applyAlignment="1">
      <alignment horizontal="center" vertical="center"/>
    </xf>
    <xf numFmtId="0" fontId="0" fillId="0" borderId="30" xfId="0" applyBorder="1"/>
    <xf numFmtId="2" fontId="9" fillId="0" borderId="6" xfId="0" applyNumberFormat="1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9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80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9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85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0" fillId="0" borderId="27" xfId="0" applyNumberFormat="1" applyBorder="1"/>
    <xf numFmtId="2" fontId="9" fillId="0" borderId="45" xfId="0" applyNumberFormat="1" applyFont="1" applyBorder="1" applyAlignment="1">
      <alignment horizontal="center" vertical="center"/>
    </xf>
    <xf numFmtId="2" fontId="0" fillId="0" borderId="46" xfId="0" applyNumberFormat="1" applyBorder="1"/>
  </cellXfs>
  <cellStyles count="1">
    <cellStyle name="Обычный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workbookViewId="0">
      <selection activeCell="Q15" sqref="Q15"/>
    </sheetView>
  </sheetViews>
  <sheetFormatPr defaultRowHeight="12.5"/>
  <cols>
    <col min="1" max="1" width="14.81640625" customWidth="1"/>
    <col min="2" max="3" width="4.26953125" customWidth="1"/>
    <col min="4" max="4" width="1" customWidth="1"/>
    <col min="5" max="6" width="4.453125" customWidth="1"/>
    <col min="7" max="7" width="5.7265625" customWidth="1"/>
    <col min="8" max="8" width="4.54296875" customWidth="1"/>
    <col min="9" max="9" width="4.1796875" customWidth="1"/>
    <col min="10" max="10" width="5.453125" customWidth="1"/>
    <col min="11" max="11" width="2.26953125" hidden="1" customWidth="1"/>
    <col min="12" max="12" width="0.26953125" hidden="1" customWidth="1"/>
    <col min="13" max="13" width="4.54296875" customWidth="1"/>
    <col min="14" max="14" width="5" customWidth="1"/>
    <col min="15" max="15" width="5.7265625" customWidth="1"/>
    <col min="16" max="16" width="4.54296875" customWidth="1"/>
    <col min="17" max="17" width="4.1796875" customWidth="1"/>
    <col min="18" max="18" width="5.7265625" customWidth="1"/>
    <col min="19" max="20" width="4.1796875" customWidth="1"/>
    <col min="21" max="21" width="5.7265625" customWidth="1"/>
    <col min="22" max="23" width="4.453125" customWidth="1"/>
    <col min="24" max="24" width="4.7265625" customWidth="1"/>
    <col min="25" max="25" width="1.26953125" customWidth="1"/>
    <col min="26" max="26" width="4.54296875" bestFit="1" customWidth="1"/>
    <col min="27" max="27" width="5.54296875" bestFit="1" customWidth="1"/>
    <col min="28" max="28" width="6.453125" customWidth="1"/>
    <col min="29" max="29" width="0.1796875" customWidth="1"/>
    <col min="30" max="30" width="0.1796875" hidden="1" customWidth="1"/>
    <col min="31" max="31" width="7" customWidth="1"/>
    <col min="32" max="32" width="0.1796875" customWidth="1"/>
    <col min="33" max="33" width="5.54296875" customWidth="1"/>
  </cols>
  <sheetData>
    <row r="1" spans="1:35">
      <c r="A1" s="168" t="s">
        <v>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  <c r="U1" s="169"/>
      <c r="V1" s="170"/>
      <c r="W1" s="171"/>
      <c r="X1" s="169"/>
      <c r="Y1" s="16"/>
      <c r="Z1" s="172"/>
      <c r="AA1" s="172"/>
      <c r="AB1" s="172"/>
      <c r="AC1" s="172"/>
      <c r="AD1" s="170"/>
      <c r="AE1" s="173"/>
      <c r="AF1" s="173"/>
      <c r="AG1" s="169"/>
      <c r="AH1" s="7"/>
      <c r="AI1" s="7"/>
    </row>
    <row r="2" spans="1:35" ht="16.5" customHeight="1">
      <c r="A2" s="14" t="s">
        <v>111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W2" s="174"/>
      <c r="X2" s="7"/>
      <c r="Y2" s="8"/>
      <c r="Z2" s="8"/>
      <c r="AA2" s="8"/>
      <c r="AB2" s="8"/>
      <c r="AC2" s="8"/>
      <c r="AD2" s="8"/>
      <c r="AE2" s="9"/>
      <c r="AF2" s="9"/>
      <c r="AG2" s="7"/>
      <c r="AH2" s="7"/>
      <c r="AI2" s="7"/>
    </row>
    <row r="3" spans="1:35" ht="12" customHeight="1">
      <c r="A3" s="175" t="s">
        <v>78</v>
      </c>
      <c r="B3" s="7"/>
      <c r="C3" s="7"/>
      <c r="D3" s="7"/>
      <c r="E3" s="7"/>
      <c r="F3" s="7"/>
      <c r="G3" s="9"/>
      <c r="H3" s="9"/>
      <c r="I3" s="7"/>
      <c r="J3" s="383" t="s">
        <v>43</v>
      </c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9"/>
      <c r="AG3" s="7"/>
      <c r="AH3" s="7"/>
      <c r="AI3" s="7"/>
    </row>
    <row r="4" spans="1:35" ht="16" customHeight="1">
      <c r="A4" s="14" t="s">
        <v>127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76"/>
      <c r="X4" s="7"/>
      <c r="Y4" s="7"/>
      <c r="Z4" s="7"/>
      <c r="AA4" s="7"/>
      <c r="AB4" s="7"/>
      <c r="AC4" s="7"/>
      <c r="AD4" s="7"/>
      <c r="AG4" s="7"/>
      <c r="AH4" s="7"/>
      <c r="AI4" s="7"/>
    </row>
    <row r="5" spans="1:35" ht="14.15" hidden="1" customHeight="1">
      <c r="A5" s="1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2"/>
      <c r="P5" s="2"/>
      <c r="Q5" s="2"/>
      <c r="R5" s="2"/>
      <c r="S5" s="2"/>
      <c r="T5" s="2"/>
      <c r="U5" s="176"/>
      <c r="V5" s="7"/>
      <c r="W5" s="7"/>
      <c r="X5" s="7"/>
      <c r="Y5" s="7"/>
      <c r="Z5" s="7"/>
      <c r="AA5" s="7"/>
      <c r="AB5" s="7"/>
      <c r="AC5" s="7"/>
      <c r="AG5" s="259"/>
      <c r="AH5" s="7"/>
      <c r="AI5" s="7"/>
    </row>
    <row r="6" spans="1:35" ht="10.5" customHeight="1" thickBot="1">
      <c r="A6" s="354" t="s">
        <v>45</v>
      </c>
      <c r="B6" s="355"/>
      <c r="C6" s="355"/>
      <c r="D6" s="355"/>
      <c r="E6" s="356"/>
      <c r="F6" s="354" t="s">
        <v>38</v>
      </c>
      <c r="G6" s="355"/>
      <c r="H6" s="164"/>
      <c r="I6" s="354" t="s">
        <v>52</v>
      </c>
      <c r="J6" s="355"/>
      <c r="K6" s="356"/>
      <c r="L6" s="354" t="s">
        <v>8</v>
      </c>
      <c r="M6" s="355"/>
      <c r="N6" s="356"/>
      <c r="O6" s="19"/>
      <c r="P6" s="16"/>
      <c r="Q6" s="12"/>
      <c r="R6" s="19"/>
      <c r="S6" s="12"/>
      <c r="T6" s="2"/>
      <c r="U6" s="7"/>
      <c r="V6" s="7"/>
      <c r="W6" s="7"/>
      <c r="AE6" s="347" t="s">
        <v>0</v>
      </c>
      <c r="AF6" s="348"/>
      <c r="AG6" s="261"/>
      <c r="AH6" s="7"/>
      <c r="AI6" s="7"/>
    </row>
    <row r="7" spans="1:35" ht="10.5" customHeight="1">
      <c r="A7" s="334" t="s">
        <v>46</v>
      </c>
      <c r="B7" s="335"/>
      <c r="C7" s="335"/>
      <c r="D7" s="335"/>
      <c r="E7" s="336"/>
      <c r="F7" s="351" t="s">
        <v>37</v>
      </c>
      <c r="G7" s="352"/>
      <c r="H7" s="165"/>
      <c r="I7" s="351" t="s">
        <v>5</v>
      </c>
      <c r="J7" s="352"/>
      <c r="K7" s="353"/>
      <c r="L7" s="351" t="s">
        <v>9</v>
      </c>
      <c r="M7" s="352"/>
      <c r="N7" s="353"/>
      <c r="O7" s="351" t="s">
        <v>7</v>
      </c>
      <c r="P7" s="352"/>
      <c r="Q7" s="353"/>
      <c r="R7" s="351" t="s">
        <v>35</v>
      </c>
      <c r="S7" s="353"/>
      <c r="T7" s="2"/>
      <c r="U7" s="2"/>
      <c r="AD7" s="165" t="s">
        <v>54</v>
      </c>
      <c r="AE7" s="349" t="s">
        <v>24</v>
      </c>
      <c r="AF7" s="350"/>
      <c r="AG7" s="261"/>
      <c r="AH7" s="7"/>
      <c r="AI7" s="7"/>
    </row>
    <row r="8" spans="1:35" ht="11.25" customHeight="1">
      <c r="A8" s="11" t="s">
        <v>47</v>
      </c>
      <c r="B8" s="354" t="s">
        <v>49</v>
      </c>
      <c r="C8" s="355"/>
      <c r="D8" s="355"/>
      <c r="E8" s="356"/>
      <c r="F8" s="351" t="s">
        <v>41</v>
      </c>
      <c r="G8" s="352"/>
      <c r="H8" s="165"/>
      <c r="I8" s="351" t="s">
        <v>53</v>
      </c>
      <c r="J8" s="352"/>
      <c r="K8" s="353"/>
      <c r="L8" s="351" t="s">
        <v>10</v>
      </c>
      <c r="M8" s="352"/>
      <c r="N8" s="353"/>
      <c r="O8" s="351" t="s">
        <v>42</v>
      </c>
      <c r="P8" s="352"/>
      <c r="Q8" s="353"/>
      <c r="R8" s="351" t="s">
        <v>36</v>
      </c>
      <c r="S8" s="353"/>
      <c r="T8" s="2"/>
      <c r="U8" s="2"/>
      <c r="AE8" s="34"/>
      <c r="AG8" s="261"/>
      <c r="AH8" s="7"/>
      <c r="AI8" s="7"/>
    </row>
    <row r="9" spans="1:35" ht="11.25" customHeight="1">
      <c r="A9" s="6" t="s">
        <v>48</v>
      </c>
      <c r="B9" s="351" t="s">
        <v>50</v>
      </c>
      <c r="C9" s="352"/>
      <c r="D9" s="352"/>
      <c r="E9" s="353"/>
      <c r="F9" s="351" t="s">
        <v>40</v>
      </c>
      <c r="G9" s="352"/>
      <c r="H9" s="165"/>
      <c r="I9" s="351" t="s">
        <v>6</v>
      </c>
      <c r="J9" s="352"/>
      <c r="K9" s="353"/>
      <c r="L9" s="351" t="s">
        <v>60</v>
      </c>
      <c r="M9" s="352"/>
      <c r="N9" s="353"/>
      <c r="O9" s="14"/>
      <c r="P9" s="2" t="s">
        <v>40</v>
      </c>
      <c r="Q9" s="2"/>
      <c r="R9" s="351" t="s">
        <v>34</v>
      </c>
      <c r="S9" s="353"/>
      <c r="T9" s="2"/>
      <c r="U9" s="2"/>
      <c r="V9" s="2" t="s">
        <v>67</v>
      </c>
      <c r="W9" s="357">
        <v>28</v>
      </c>
      <c r="X9" s="357"/>
      <c r="Y9" s="299" t="s">
        <v>126</v>
      </c>
      <c r="Z9" s="299"/>
      <c r="AA9" s="299"/>
      <c r="AB9" s="299" t="s">
        <v>125</v>
      </c>
      <c r="AC9" s="299"/>
      <c r="AD9" s="299"/>
      <c r="AE9" s="35"/>
      <c r="AF9" s="256"/>
      <c r="AG9" s="261"/>
      <c r="AH9" s="7"/>
      <c r="AI9" s="7"/>
    </row>
    <row r="10" spans="1:35" ht="7.5" customHeight="1">
      <c r="A10" s="177"/>
      <c r="B10" s="334" t="s">
        <v>51</v>
      </c>
      <c r="C10" s="335"/>
      <c r="D10" s="335"/>
      <c r="E10" s="336"/>
      <c r="F10" s="2"/>
      <c r="G10" s="2"/>
      <c r="H10" s="2"/>
      <c r="I10" s="2"/>
      <c r="J10" s="2"/>
      <c r="K10" s="18"/>
      <c r="L10" s="334" t="s">
        <v>40</v>
      </c>
      <c r="M10" s="335"/>
      <c r="N10" s="336"/>
      <c r="O10" s="14"/>
      <c r="P10" s="2"/>
      <c r="Q10" s="2"/>
      <c r="R10" s="14"/>
      <c r="S10" s="3"/>
      <c r="AE10" s="33"/>
      <c r="AF10" s="170"/>
      <c r="AG10" s="258"/>
    </row>
    <row r="11" spans="1:35" ht="11.5" customHeight="1" thickBot="1">
      <c r="A11" s="178">
        <v>1</v>
      </c>
      <c r="B11" s="38"/>
      <c r="C11" s="39">
        <v>2</v>
      </c>
      <c r="D11" s="39"/>
      <c r="E11" s="40"/>
      <c r="F11" s="163"/>
      <c r="G11" s="163">
        <v>3</v>
      </c>
      <c r="H11" s="163"/>
      <c r="I11" s="163"/>
      <c r="J11" s="163">
        <v>4</v>
      </c>
      <c r="K11" s="60"/>
      <c r="L11" s="163"/>
      <c r="M11" s="163">
        <v>5</v>
      </c>
      <c r="N11" s="60"/>
      <c r="O11" s="162"/>
      <c r="P11" s="163">
        <v>6</v>
      </c>
      <c r="Q11" s="163"/>
      <c r="R11" s="326">
        <v>7</v>
      </c>
      <c r="S11" s="327"/>
      <c r="T11" s="2"/>
      <c r="U11" s="2" t="s">
        <v>112</v>
      </c>
      <c r="W11" s="7"/>
      <c r="X11" s="7"/>
      <c r="Y11" s="7"/>
      <c r="Z11" s="41"/>
      <c r="AA11" s="41"/>
      <c r="AB11" s="41"/>
      <c r="AC11" s="41"/>
      <c r="AD11" s="41"/>
      <c r="AE11" s="35"/>
      <c r="AF11" s="256"/>
      <c r="AG11" s="261"/>
      <c r="AH11" s="7"/>
      <c r="AI11" s="7"/>
    </row>
    <row r="12" spans="1:35" ht="11.5" customHeight="1" thickBot="1">
      <c r="A12" s="179"/>
      <c r="C12" s="109"/>
      <c r="D12" s="159"/>
      <c r="E12" s="156" t="s">
        <v>89</v>
      </c>
      <c r="F12" s="154" t="s">
        <v>90</v>
      </c>
      <c r="G12" s="154" t="s">
        <v>77</v>
      </c>
      <c r="H12" s="324" t="s">
        <v>86</v>
      </c>
      <c r="I12" s="325"/>
      <c r="J12" s="122"/>
      <c r="K12" s="123"/>
      <c r="L12" s="122"/>
      <c r="M12" s="122"/>
      <c r="N12" s="122"/>
      <c r="O12" s="344" t="s">
        <v>106</v>
      </c>
      <c r="P12" s="345"/>
      <c r="Q12" s="346"/>
      <c r="R12" s="290" t="s">
        <v>124</v>
      </c>
      <c r="S12" s="110"/>
      <c r="T12" s="2"/>
      <c r="U12" s="2"/>
      <c r="W12" s="7"/>
      <c r="X12" s="7"/>
      <c r="Y12" s="7"/>
      <c r="Z12" s="7"/>
      <c r="AA12" s="7"/>
      <c r="AB12" s="7"/>
      <c r="AC12" s="7"/>
      <c r="AD12" s="7"/>
      <c r="AE12" s="111"/>
      <c r="AF12" s="257"/>
      <c r="AG12" s="261"/>
      <c r="AH12" s="7"/>
      <c r="AI12" s="7"/>
    </row>
    <row r="13" spans="1:35" ht="12" customHeight="1">
      <c r="A13" s="180"/>
      <c r="B13" s="42" t="s">
        <v>61</v>
      </c>
      <c r="C13" s="42"/>
      <c r="D13" s="160"/>
      <c r="E13" s="157">
        <v>55</v>
      </c>
      <c r="F13" s="23">
        <v>1</v>
      </c>
      <c r="G13" s="107">
        <f>E13+F13</f>
        <v>56</v>
      </c>
      <c r="H13" s="107">
        <v>44</v>
      </c>
      <c r="I13" s="160">
        <f>H13</f>
        <v>44</v>
      </c>
      <c r="J13" s="23">
        <v>8</v>
      </c>
      <c r="K13" s="24"/>
      <c r="L13" s="23"/>
      <c r="M13" s="23"/>
      <c r="N13" s="23"/>
      <c r="O13" s="25">
        <v>63</v>
      </c>
      <c r="P13" s="23">
        <v>1</v>
      </c>
      <c r="Q13" s="24"/>
      <c r="R13" s="286"/>
      <c r="S13" s="26"/>
      <c r="T13" s="2"/>
      <c r="U13" s="2"/>
      <c r="AE13" s="34"/>
      <c r="AG13" s="261"/>
      <c r="AH13" s="7"/>
      <c r="AI13" s="7"/>
    </row>
    <row r="14" spans="1:35" ht="13.5" customHeight="1" thickBot="1">
      <c r="A14" s="181"/>
      <c r="B14" s="43" t="s">
        <v>62</v>
      </c>
      <c r="C14" s="43"/>
      <c r="D14" s="119"/>
      <c r="E14" s="119">
        <v>206</v>
      </c>
      <c r="F14" s="32"/>
      <c r="G14" s="119">
        <f>E14+F14</f>
        <v>206</v>
      </c>
      <c r="H14" s="210">
        <v>165</v>
      </c>
      <c r="I14" s="119">
        <f>H14</f>
        <v>165</v>
      </c>
      <c r="J14" s="15">
        <v>-26</v>
      </c>
      <c r="K14" s="30"/>
      <c r="L14" s="15"/>
      <c r="M14" s="15"/>
      <c r="N14" s="15"/>
      <c r="O14" s="31">
        <v>180</v>
      </c>
      <c r="P14" s="15"/>
      <c r="Q14" s="30"/>
      <c r="R14" s="287"/>
      <c r="S14" s="32"/>
      <c r="T14" s="2"/>
      <c r="U14" s="2" t="s">
        <v>82</v>
      </c>
      <c r="W14" s="7"/>
      <c r="X14" s="7"/>
      <c r="Y14" s="7"/>
      <c r="Z14" s="7"/>
      <c r="AA14" s="7"/>
      <c r="AB14" s="7"/>
      <c r="AC14" s="7"/>
      <c r="AD14" s="7"/>
      <c r="AE14" s="35"/>
      <c r="AF14" s="256"/>
      <c r="AG14" s="261"/>
      <c r="AH14" s="7"/>
      <c r="AI14" s="7"/>
    </row>
    <row r="15" spans="1:35" ht="13" customHeight="1" thickBot="1">
      <c r="A15" s="182"/>
      <c r="B15" s="120" t="s">
        <v>77</v>
      </c>
      <c r="C15" s="120"/>
      <c r="D15" s="158"/>
      <c r="E15" s="158">
        <f>E13+E14</f>
        <v>261</v>
      </c>
      <c r="F15" s="155">
        <f>F13+F14</f>
        <v>1</v>
      </c>
      <c r="G15" s="121">
        <f>E15+F15</f>
        <v>262</v>
      </c>
      <c r="H15" s="121"/>
      <c r="I15" s="158">
        <f>I13+I14</f>
        <v>209</v>
      </c>
      <c r="J15" s="15">
        <v>-18</v>
      </c>
      <c r="K15" s="15"/>
      <c r="L15" s="15"/>
      <c r="M15" s="15"/>
      <c r="N15" s="30"/>
      <c r="O15" s="15">
        <v>243</v>
      </c>
      <c r="P15" s="15">
        <v>1</v>
      </c>
      <c r="Q15" s="15"/>
      <c r="R15" s="288">
        <v>20</v>
      </c>
      <c r="S15" s="32"/>
      <c r="T15" s="2"/>
      <c r="U15" s="367" t="s">
        <v>113</v>
      </c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170"/>
      <c r="AG15" s="7"/>
      <c r="AH15" s="7"/>
      <c r="AI15" s="7"/>
    </row>
    <row r="16" spans="1:35" ht="13.4" customHeight="1" thickBot="1">
      <c r="A16" s="183"/>
      <c r="B16" s="2"/>
      <c r="C16" s="2"/>
      <c r="D16" s="2"/>
      <c r="E16" s="2"/>
      <c r="F16" s="2"/>
      <c r="G16" s="26"/>
      <c r="H16" s="2"/>
      <c r="I16" s="2"/>
      <c r="J16" s="2"/>
      <c r="K16" s="2"/>
      <c r="L16" s="118"/>
      <c r="M16" s="28"/>
      <c r="N16" s="27"/>
      <c r="O16" s="73"/>
      <c r="P16" s="73"/>
      <c r="Q16" s="114"/>
      <c r="R16" s="75"/>
      <c r="S16" s="115"/>
      <c r="T16" s="73"/>
      <c r="U16" s="74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13"/>
      <c r="AG16" s="267"/>
      <c r="AH16" s="7"/>
      <c r="AI16" s="7"/>
    </row>
    <row r="17" spans="1:35" ht="8.15" hidden="1" customHeight="1">
      <c r="A17" s="10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41"/>
      <c r="AG17" s="259"/>
      <c r="AH17" s="7"/>
      <c r="AI17" s="7"/>
    </row>
    <row r="18" spans="1:35" ht="12" customHeight="1" thickTop="1">
      <c r="A18" s="184" t="s">
        <v>76</v>
      </c>
      <c r="B18" s="71"/>
      <c r="C18" s="89"/>
      <c r="D18" s="194"/>
      <c r="E18" s="72"/>
      <c r="F18" s="72"/>
      <c r="G18" s="72"/>
      <c r="H18" s="72"/>
      <c r="I18" s="72"/>
      <c r="J18" s="72"/>
      <c r="K18" s="72"/>
      <c r="L18" s="72"/>
      <c r="M18" s="92"/>
      <c r="N18" s="72"/>
      <c r="O18" s="15" t="s">
        <v>44</v>
      </c>
      <c r="P18" s="10"/>
      <c r="Q18" s="10"/>
      <c r="R18" s="10"/>
      <c r="S18" s="10"/>
      <c r="T18" s="15"/>
      <c r="U18" s="15"/>
      <c r="V18" s="10"/>
      <c r="W18" s="10"/>
      <c r="X18" s="10"/>
      <c r="Y18" s="10"/>
      <c r="Z18" s="10"/>
      <c r="AA18" s="10"/>
      <c r="AB18" s="10"/>
      <c r="AC18" s="10"/>
      <c r="AD18" s="10"/>
      <c r="AE18" s="264" t="s">
        <v>99</v>
      </c>
      <c r="AF18" s="12"/>
      <c r="AG18" s="266"/>
      <c r="AH18" s="7"/>
      <c r="AI18" s="7"/>
    </row>
    <row r="19" spans="1:35" ht="10" customHeight="1">
      <c r="A19" s="185"/>
      <c r="B19" s="59"/>
      <c r="C19" s="90" t="s">
        <v>79</v>
      </c>
      <c r="D19" s="127"/>
      <c r="E19" s="374" t="s">
        <v>11</v>
      </c>
      <c r="F19" s="374"/>
      <c r="G19" s="374"/>
      <c r="H19" s="374"/>
      <c r="I19" s="374"/>
      <c r="J19" s="374"/>
      <c r="K19" s="374"/>
      <c r="L19" s="374"/>
      <c r="M19" s="381" t="s">
        <v>12</v>
      </c>
      <c r="N19" s="374"/>
      <c r="O19" s="374"/>
      <c r="P19" s="374"/>
      <c r="Q19" s="374"/>
      <c r="R19" s="374"/>
      <c r="S19" s="374"/>
      <c r="T19" s="374"/>
      <c r="U19" s="379"/>
      <c r="V19" s="374" t="s">
        <v>13</v>
      </c>
      <c r="W19" s="374"/>
      <c r="X19" s="374"/>
      <c r="Y19" s="379"/>
      <c r="Z19" s="374" t="s">
        <v>14</v>
      </c>
      <c r="AA19" s="374"/>
      <c r="AB19" s="374"/>
      <c r="AC19" s="374"/>
      <c r="AD19" s="374"/>
      <c r="AE19" s="14" t="s">
        <v>100</v>
      </c>
      <c r="AF19" s="5"/>
      <c r="AG19" s="259"/>
      <c r="AH19" s="7"/>
      <c r="AI19" s="7"/>
    </row>
    <row r="20" spans="1:35" ht="10" hidden="1" customHeight="1">
      <c r="A20" s="186"/>
      <c r="B20" s="1"/>
      <c r="C20" s="90" t="s">
        <v>55</v>
      </c>
      <c r="D20" s="127"/>
      <c r="E20" s="377"/>
      <c r="F20" s="377"/>
      <c r="G20" s="377"/>
      <c r="H20" s="377"/>
      <c r="I20" s="377"/>
      <c r="J20" s="377"/>
      <c r="K20" s="377"/>
      <c r="L20" s="377"/>
      <c r="M20" s="382"/>
      <c r="N20" s="377"/>
      <c r="O20" s="377"/>
      <c r="P20" s="377"/>
      <c r="Q20" s="377"/>
      <c r="R20" s="377"/>
      <c r="S20" s="377"/>
      <c r="T20" s="377"/>
      <c r="U20" s="380"/>
      <c r="V20" s="377"/>
      <c r="W20" s="377"/>
      <c r="X20" s="377"/>
      <c r="Y20" s="380"/>
      <c r="Z20" s="377"/>
      <c r="AA20" s="377"/>
      <c r="AB20" s="377"/>
      <c r="AC20" s="377"/>
      <c r="AD20" s="377"/>
      <c r="AE20" s="351" t="s">
        <v>39</v>
      </c>
      <c r="AF20" s="355"/>
      <c r="AG20" s="259"/>
      <c r="AH20" s="7"/>
      <c r="AI20" s="7"/>
    </row>
    <row r="21" spans="1:35" ht="10.5" customHeight="1">
      <c r="A21" s="186" t="s">
        <v>58</v>
      </c>
      <c r="B21" s="1" t="s">
        <v>59</v>
      </c>
      <c r="C21" s="90" t="s">
        <v>80</v>
      </c>
      <c r="D21" s="127"/>
      <c r="E21" s="328" t="s">
        <v>107</v>
      </c>
      <c r="F21" s="328"/>
      <c r="G21" s="328"/>
      <c r="H21" s="328"/>
      <c r="I21" s="328"/>
      <c r="J21" s="328"/>
      <c r="K21" s="328"/>
      <c r="L21" s="328"/>
      <c r="M21" s="338" t="s">
        <v>128</v>
      </c>
      <c r="N21" s="328"/>
      <c r="O21" s="328"/>
      <c r="P21" s="328"/>
      <c r="Q21" s="328"/>
      <c r="R21" s="328"/>
      <c r="S21" s="328"/>
      <c r="T21" s="328"/>
      <c r="U21" s="339"/>
      <c r="V21" s="328" t="s">
        <v>121</v>
      </c>
      <c r="W21" s="328"/>
      <c r="X21" s="328"/>
      <c r="Y21" s="339"/>
      <c r="Z21" s="328" t="s">
        <v>116</v>
      </c>
      <c r="AA21" s="328"/>
      <c r="AB21" s="328"/>
      <c r="AC21" s="328"/>
      <c r="AD21" s="329"/>
      <c r="AE21" s="279"/>
      <c r="AF21" s="277"/>
      <c r="AG21" s="278"/>
      <c r="AH21" s="7"/>
      <c r="AI21" s="7"/>
    </row>
    <row r="22" spans="1:35" ht="10.5" customHeight="1">
      <c r="A22" s="186"/>
      <c r="B22" s="1"/>
      <c r="C22" s="90"/>
      <c r="D22" s="127"/>
      <c r="E22" s="330"/>
      <c r="F22" s="330"/>
      <c r="G22" s="330"/>
      <c r="H22" s="330"/>
      <c r="I22" s="330"/>
      <c r="J22" s="330"/>
      <c r="K22" s="330"/>
      <c r="L22" s="330"/>
      <c r="M22" s="340"/>
      <c r="N22" s="330"/>
      <c r="O22" s="330"/>
      <c r="P22" s="330"/>
      <c r="Q22" s="330"/>
      <c r="R22" s="330"/>
      <c r="S22" s="330"/>
      <c r="T22" s="330"/>
      <c r="U22" s="341"/>
      <c r="V22" s="330"/>
      <c r="W22" s="330"/>
      <c r="X22" s="330"/>
      <c r="Y22" s="341"/>
      <c r="Z22" s="330"/>
      <c r="AA22" s="330"/>
      <c r="AB22" s="330"/>
      <c r="AC22" s="330"/>
      <c r="AD22" s="331"/>
      <c r="AE22" s="363" t="s">
        <v>72</v>
      </c>
      <c r="AF22" s="365"/>
      <c r="AG22" s="262"/>
      <c r="AH22" s="7"/>
      <c r="AI22" s="7"/>
    </row>
    <row r="23" spans="1:35" ht="34.75" customHeight="1">
      <c r="A23" s="188"/>
      <c r="B23" s="4"/>
      <c r="C23" s="91"/>
      <c r="D23" s="128"/>
      <c r="E23" s="332"/>
      <c r="F23" s="332"/>
      <c r="G23" s="332"/>
      <c r="H23" s="332"/>
      <c r="I23" s="332"/>
      <c r="J23" s="332"/>
      <c r="K23" s="332"/>
      <c r="L23" s="332"/>
      <c r="M23" s="342"/>
      <c r="N23" s="332"/>
      <c r="O23" s="332"/>
      <c r="P23" s="332"/>
      <c r="Q23" s="332"/>
      <c r="R23" s="332"/>
      <c r="S23" s="332"/>
      <c r="T23" s="332"/>
      <c r="U23" s="343"/>
      <c r="V23" s="332"/>
      <c r="W23" s="332"/>
      <c r="X23" s="332"/>
      <c r="Y23" s="343"/>
      <c r="Z23" s="332"/>
      <c r="AA23" s="332"/>
      <c r="AB23" s="332"/>
      <c r="AC23" s="332"/>
      <c r="AD23" s="333"/>
      <c r="AE23" s="364"/>
      <c r="AF23" s="366"/>
      <c r="AG23" s="263" t="s">
        <v>124</v>
      </c>
      <c r="AH23" s="7"/>
      <c r="AI23" s="7"/>
    </row>
    <row r="24" spans="1:35" ht="11.5" customHeight="1">
      <c r="A24" s="82">
        <v>1</v>
      </c>
      <c r="B24" s="253" t="s">
        <v>92</v>
      </c>
      <c r="C24" s="254" t="s">
        <v>93</v>
      </c>
      <c r="D24" s="192"/>
      <c r="E24" s="20">
        <v>4</v>
      </c>
      <c r="F24" s="20">
        <v>5</v>
      </c>
      <c r="G24" s="69">
        <v>6</v>
      </c>
      <c r="H24" s="22"/>
      <c r="I24" s="21">
        <v>8</v>
      </c>
      <c r="J24" s="20">
        <v>9</v>
      </c>
      <c r="K24" s="20">
        <v>10</v>
      </c>
      <c r="L24" s="22">
        <v>11</v>
      </c>
      <c r="M24" s="68">
        <v>12</v>
      </c>
      <c r="N24" s="20">
        <v>13</v>
      </c>
      <c r="O24" s="69">
        <v>14</v>
      </c>
      <c r="P24" s="20">
        <v>15</v>
      </c>
      <c r="Q24" s="20">
        <v>16</v>
      </c>
      <c r="R24" s="95">
        <v>17</v>
      </c>
      <c r="S24" s="20">
        <v>18</v>
      </c>
      <c r="T24" s="20">
        <v>19</v>
      </c>
      <c r="U24" s="69">
        <v>20</v>
      </c>
      <c r="V24" s="20">
        <v>21</v>
      </c>
      <c r="W24" s="20">
        <v>22</v>
      </c>
      <c r="X24" s="368">
        <v>23</v>
      </c>
      <c r="Y24" s="369"/>
      <c r="Z24" s="20">
        <v>25</v>
      </c>
      <c r="AA24" s="20">
        <v>26</v>
      </c>
      <c r="AB24" s="20">
        <v>27</v>
      </c>
      <c r="AC24" s="21">
        <v>28</v>
      </c>
      <c r="AD24" s="22">
        <v>29</v>
      </c>
      <c r="AE24" s="70">
        <v>34</v>
      </c>
      <c r="AF24" s="22"/>
      <c r="AG24" s="187">
        <v>35</v>
      </c>
      <c r="AH24" s="7"/>
      <c r="AI24" s="7"/>
    </row>
    <row r="25" spans="1:35" ht="12.75" customHeight="1" thickBot="1">
      <c r="A25" s="255" t="s">
        <v>75</v>
      </c>
      <c r="B25" s="249">
        <v>1561</v>
      </c>
      <c r="C25" s="250">
        <v>1889</v>
      </c>
      <c r="D25" s="245"/>
      <c r="E25" s="370" t="s">
        <v>115</v>
      </c>
      <c r="F25" s="371"/>
      <c r="G25" s="371"/>
      <c r="H25" s="371"/>
      <c r="I25" s="371"/>
      <c r="J25" s="372"/>
      <c r="K25" s="3"/>
      <c r="L25" s="2"/>
      <c r="M25" s="370" t="s">
        <v>130</v>
      </c>
      <c r="N25" s="371"/>
      <c r="O25" s="371"/>
      <c r="P25" s="371"/>
      <c r="Q25" s="371"/>
      <c r="R25" s="371"/>
      <c r="S25" s="371"/>
      <c r="T25" s="371"/>
      <c r="U25" s="373"/>
      <c r="V25" s="370" t="s">
        <v>129</v>
      </c>
      <c r="W25" s="371"/>
      <c r="X25" s="371"/>
      <c r="Y25" s="373"/>
      <c r="Z25" s="246" t="s">
        <v>110</v>
      </c>
      <c r="AA25" s="15"/>
      <c r="AB25" s="30"/>
      <c r="AC25" s="3"/>
      <c r="AD25" s="2"/>
      <c r="AE25" s="248"/>
      <c r="AF25" s="132"/>
      <c r="AG25" s="66"/>
      <c r="AH25" s="7"/>
    </row>
    <row r="26" spans="1:35" ht="12.75" customHeight="1" thickTop="1" thickBot="1">
      <c r="A26" s="255" t="s">
        <v>91</v>
      </c>
      <c r="B26" s="251">
        <v>1400.2</v>
      </c>
      <c r="C26" s="252">
        <v>1800.2</v>
      </c>
      <c r="D26" s="45"/>
      <c r="E26" s="36" t="s">
        <v>64</v>
      </c>
      <c r="F26" s="37" t="s">
        <v>64</v>
      </c>
      <c r="G26" s="93" t="s">
        <v>65</v>
      </c>
      <c r="H26" s="198" t="s">
        <v>64</v>
      </c>
      <c r="I26" s="36" t="s">
        <v>64</v>
      </c>
      <c r="J26" s="54" t="s">
        <v>65</v>
      </c>
      <c r="K26" s="36"/>
      <c r="L26" s="67"/>
      <c r="M26" s="44" t="s">
        <v>64</v>
      </c>
      <c r="N26" s="37" t="s">
        <v>64</v>
      </c>
      <c r="O26" s="93" t="s">
        <v>65</v>
      </c>
      <c r="P26" s="36" t="s">
        <v>64</v>
      </c>
      <c r="Q26" s="37" t="s">
        <v>64</v>
      </c>
      <c r="R26" s="93" t="s">
        <v>65</v>
      </c>
      <c r="S26" s="36" t="s">
        <v>64</v>
      </c>
      <c r="T26" s="37" t="s">
        <v>64</v>
      </c>
      <c r="U26" s="93" t="s">
        <v>65</v>
      </c>
      <c r="V26" s="36" t="s">
        <v>64</v>
      </c>
      <c r="W26" s="37" t="s">
        <v>64</v>
      </c>
      <c r="X26" s="315" t="s">
        <v>65</v>
      </c>
      <c r="Y26" s="316"/>
      <c r="Z26" s="65" t="s">
        <v>64</v>
      </c>
      <c r="AA26" s="66" t="s">
        <v>64</v>
      </c>
      <c r="AB26" s="309" t="s">
        <v>65</v>
      </c>
      <c r="AC26" s="323"/>
      <c r="AD26" s="67"/>
      <c r="AE26" s="248"/>
      <c r="AF26" s="142"/>
      <c r="AG26" s="273"/>
      <c r="AH26" s="7"/>
    </row>
    <row r="27" spans="1:35" ht="15" customHeight="1" thickTop="1">
      <c r="A27" s="83" t="s">
        <v>118</v>
      </c>
      <c r="B27" s="199">
        <f t="shared" ref="B27:B44" si="0">E27+H27+M27+P27+S27+V27+Z27</f>
        <v>44</v>
      </c>
      <c r="C27" s="200">
        <f t="shared" ref="C27:C44" si="1">F27+I27+N27+Q27+T27+W27+AA27</f>
        <v>60</v>
      </c>
      <c r="D27" s="47"/>
      <c r="E27" s="48"/>
      <c r="F27" s="56"/>
      <c r="G27" s="94"/>
      <c r="H27" s="211"/>
      <c r="I27" s="199"/>
      <c r="J27" s="58"/>
      <c r="K27" s="48"/>
      <c r="L27" s="49"/>
      <c r="M27" s="46"/>
      <c r="N27" s="56"/>
      <c r="O27" s="94"/>
      <c r="P27" s="48">
        <v>44</v>
      </c>
      <c r="Q27" s="48">
        <v>60</v>
      </c>
      <c r="R27" s="281">
        <v>15.91</v>
      </c>
      <c r="S27" s="63"/>
      <c r="T27" s="63"/>
      <c r="U27" s="94"/>
      <c r="V27" s="63"/>
      <c r="W27" s="63"/>
      <c r="X27" s="388"/>
      <c r="Y27" s="389"/>
      <c r="Z27" s="292"/>
      <c r="AA27" s="293"/>
      <c r="AB27" s="311"/>
      <c r="AC27" s="317"/>
      <c r="AD27" s="112"/>
      <c r="AE27" s="143">
        <f t="shared" ref="AE27:AE29" si="2">G27+J27+O27+R27+U27+X27+AB27</f>
        <v>15.91</v>
      </c>
      <c r="AF27" s="112"/>
      <c r="AG27" s="274"/>
      <c r="AH27" s="7"/>
    </row>
    <row r="28" spans="1:35" ht="15" customHeight="1">
      <c r="A28" s="83" t="s">
        <v>15</v>
      </c>
      <c r="B28" s="199">
        <f t="shared" si="0"/>
        <v>26</v>
      </c>
      <c r="C28" s="200">
        <f t="shared" si="1"/>
        <v>30</v>
      </c>
      <c r="D28" s="47"/>
      <c r="E28" s="48"/>
      <c r="F28" s="48"/>
      <c r="G28" s="94"/>
      <c r="H28" s="211"/>
      <c r="I28" s="199"/>
      <c r="J28" s="58"/>
      <c r="K28" s="48"/>
      <c r="L28" s="49"/>
      <c r="M28" s="46">
        <v>26</v>
      </c>
      <c r="N28" s="48">
        <v>30</v>
      </c>
      <c r="O28" s="94">
        <v>5.66</v>
      </c>
      <c r="P28" s="63"/>
      <c r="Q28" s="63"/>
      <c r="R28" s="281"/>
      <c r="S28" s="63"/>
      <c r="T28" s="63"/>
      <c r="U28" s="58"/>
      <c r="V28" s="62"/>
      <c r="W28" s="112"/>
      <c r="X28" s="311"/>
      <c r="Y28" s="317"/>
      <c r="Z28" s="241"/>
      <c r="AA28" s="63"/>
      <c r="AB28" s="311"/>
      <c r="AC28" s="317"/>
      <c r="AD28" s="294"/>
      <c r="AE28" s="143">
        <f t="shared" si="2"/>
        <v>5.66</v>
      </c>
      <c r="AF28" s="112"/>
      <c r="AG28" s="289">
        <f>(N28*R15/1000)</f>
        <v>0.6</v>
      </c>
      <c r="AH28" s="7"/>
    </row>
    <row r="29" spans="1:35" ht="15" customHeight="1">
      <c r="A29" s="83" t="s">
        <v>119</v>
      </c>
      <c r="B29" s="199">
        <f t="shared" si="0"/>
        <v>35</v>
      </c>
      <c r="C29" s="200">
        <f t="shared" si="1"/>
        <v>44</v>
      </c>
      <c r="D29" s="47"/>
      <c r="E29" s="48"/>
      <c r="F29" s="49"/>
      <c r="G29" s="96"/>
      <c r="H29" s="211"/>
      <c r="I29" s="199"/>
      <c r="J29" s="58"/>
      <c r="K29" s="48"/>
      <c r="L29" s="49"/>
      <c r="M29" s="46"/>
      <c r="N29" s="48"/>
      <c r="O29" s="105"/>
      <c r="P29" s="48"/>
      <c r="Q29" s="48"/>
      <c r="R29" s="225"/>
      <c r="S29" s="48"/>
      <c r="T29" s="48"/>
      <c r="U29" s="58"/>
      <c r="V29" s="46"/>
      <c r="W29" s="48"/>
      <c r="X29" s="311"/>
      <c r="Y29" s="320"/>
      <c r="Z29" s="55">
        <v>35</v>
      </c>
      <c r="AA29" s="48">
        <v>44</v>
      </c>
      <c r="AB29" s="318">
        <f>(Z29*I13/1000)+(AA29*I14/1000)</f>
        <v>8.8000000000000007</v>
      </c>
      <c r="AC29" s="319"/>
      <c r="AD29" s="53"/>
      <c r="AE29" s="147">
        <f t="shared" si="2"/>
        <v>8.8000000000000007</v>
      </c>
      <c r="AF29" s="112"/>
      <c r="AG29" s="289"/>
      <c r="AH29" s="7"/>
      <c r="AI29" s="7"/>
    </row>
    <row r="30" spans="1:35" ht="15" customHeight="1">
      <c r="A30" s="83" t="s">
        <v>104</v>
      </c>
      <c r="B30" s="199">
        <f t="shared" si="0"/>
        <v>35</v>
      </c>
      <c r="C30" s="200">
        <f t="shared" si="1"/>
        <v>44</v>
      </c>
      <c r="D30" s="47"/>
      <c r="E30" s="48"/>
      <c r="F30" s="48"/>
      <c r="G30" s="94"/>
      <c r="H30" s="211"/>
      <c r="I30" s="199"/>
      <c r="J30" s="58"/>
      <c r="K30" s="48"/>
      <c r="L30" s="49"/>
      <c r="M30" s="50"/>
      <c r="N30" s="48"/>
      <c r="O30" s="94"/>
      <c r="P30" s="48"/>
      <c r="Q30" s="48"/>
      <c r="R30" s="281"/>
      <c r="S30" s="48"/>
      <c r="T30" s="48"/>
      <c r="U30" s="58"/>
      <c r="V30" s="48"/>
      <c r="W30" s="48"/>
      <c r="X30" s="311"/>
      <c r="Y30" s="320"/>
      <c r="Z30" s="50">
        <v>35</v>
      </c>
      <c r="AA30" s="61">
        <v>44</v>
      </c>
      <c r="AB30" s="318">
        <f>(Z30*I13/1000)+(AA30*I14/1000)</f>
        <v>8.8000000000000007</v>
      </c>
      <c r="AC30" s="319"/>
      <c r="AD30" s="233"/>
      <c r="AE30" s="147">
        <f>G30+J30+O30+R30+U30+X30+AB30</f>
        <v>8.8000000000000007</v>
      </c>
      <c r="AF30" s="112"/>
      <c r="AG30" s="289"/>
      <c r="AH30" s="7"/>
      <c r="AI30" s="7"/>
    </row>
    <row r="31" spans="1:35" ht="15" customHeight="1">
      <c r="A31" s="84" t="s">
        <v>63</v>
      </c>
      <c r="B31" s="199">
        <f t="shared" si="0"/>
        <v>3</v>
      </c>
      <c r="C31" s="200">
        <f t="shared" si="1"/>
        <v>3</v>
      </c>
      <c r="D31" s="47"/>
      <c r="E31" s="212"/>
      <c r="F31" s="199"/>
      <c r="G31" s="105"/>
      <c r="H31" s="211"/>
      <c r="I31" s="199"/>
      <c r="J31" s="234"/>
      <c r="K31" s="227"/>
      <c r="L31" s="227"/>
      <c r="M31" s="240"/>
      <c r="N31" s="240"/>
      <c r="O31" s="225"/>
      <c r="P31" s="199">
        <v>3</v>
      </c>
      <c r="Q31" s="199">
        <v>3</v>
      </c>
      <c r="R31" s="225">
        <f>(P31*G13/1000)+(Q31*G14/1000)</f>
        <v>0.78600000000000003</v>
      </c>
      <c r="S31" s="199"/>
      <c r="T31" s="199"/>
      <c r="U31" s="58"/>
      <c r="V31" s="212"/>
      <c r="W31" s="240"/>
      <c r="X31" s="318"/>
      <c r="Y31" s="319"/>
      <c r="Z31" s="199"/>
      <c r="AA31" s="199"/>
      <c r="AB31" s="318"/>
      <c r="AC31" s="319"/>
      <c r="AD31" s="233"/>
      <c r="AE31" s="147">
        <f>G31+J31+O31+R31+U31+X31+AB31</f>
        <v>0.78600000000000003</v>
      </c>
      <c r="AF31" s="112"/>
      <c r="AG31" s="289"/>
      <c r="AH31" s="7"/>
      <c r="AI31" s="7"/>
    </row>
    <row r="32" spans="1:35" ht="15" customHeight="1">
      <c r="A32" s="83" t="s">
        <v>88</v>
      </c>
      <c r="B32" s="199">
        <f t="shared" si="0"/>
        <v>4</v>
      </c>
      <c r="C32" s="200">
        <f t="shared" si="1"/>
        <v>6</v>
      </c>
      <c r="D32" s="126"/>
      <c r="E32" s="52"/>
      <c r="F32" s="108"/>
      <c r="G32" s="99"/>
      <c r="H32" s="211"/>
      <c r="I32" s="199"/>
      <c r="J32" s="94"/>
      <c r="K32" s="48"/>
      <c r="L32" s="48"/>
      <c r="M32" s="61"/>
      <c r="N32" s="141"/>
      <c r="O32" s="140"/>
      <c r="P32" s="48"/>
      <c r="Q32" s="48"/>
      <c r="R32" s="225"/>
      <c r="S32" s="48">
        <v>4</v>
      </c>
      <c r="T32" s="48">
        <v>6</v>
      </c>
      <c r="U32" s="106">
        <v>1</v>
      </c>
      <c r="V32" s="113"/>
      <c r="W32" s="61"/>
      <c r="X32" s="311"/>
      <c r="Y32" s="320"/>
      <c r="Z32" s="53"/>
      <c r="AA32" s="141"/>
      <c r="AB32" s="318"/>
      <c r="AC32" s="319"/>
      <c r="AD32" s="53"/>
      <c r="AE32" s="147">
        <f>G32+J32+O32+R32+U32+X32+AB32</f>
        <v>1</v>
      </c>
      <c r="AF32" s="112"/>
      <c r="AG32" s="289"/>
      <c r="AH32" s="7"/>
      <c r="AI32" s="7"/>
    </row>
    <row r="33" spans="1:35" ht="15" customHeight="1">
      <c r="A33" s="83" t="s">
        <v>16</v>
      </c>
      <c r="B33" s="199">
        <f t="shared" si="0"/>
        <v>20</v>
      </c>
      <c r="C33" s="200">
        <f t="shared" si="1"/>
        <v>21</v>
      </c>
      <c r="D33" s="47"/>
      <c r="E33" s="48">
        <v>5</v>
      </c>
      <c r="F33" s="48">
        <v>5</v>
      </c>
      <c r="G33" s="105">
        <f>(E33*E13/1000)+(F33*E14/1000)</f>
        <v>1.3050000000000002</v>
      </c>
      <c r="H33" s="211">
        <v>5</v>
      </c>
      <c r="I33" s="199">
        <v>5</v>
      </c>
      <c r="J33" s="105">
        <f>(H33*E13/1000)+(I33*E14/1000)</f>
        <v>1.3050000000000002</v>
      </c>
      <c r="K33" s="63"/>
      <c r="L33" s="63"/>
      <c r="M33" s="64"/>
      <c r="N33" s="63"/>
      <c r="O33" s="281"/>
      <c r="P33" s="199">
        <v>3</v>
      </c>
      <c r="Q33" s="199">
        <v>4</v>
      </c>
      <c r="R33" s="225">
        <f>(P33*G13/1000)+(Q33*G14/1000)</f>
        <v>0.99199999999999999</v>
      </c>
      <c r="S33" s="199">
        <v>1</v>
      </c>
      <c r="T33" s="199">
        <v>1</v>
      </c>
      <c r="U33" s="106">
        <f>(S33*G13/1000)+(T33*G14/1000)</f>
        <v>0.26200000000000001</v>
      </c>
      <c r="V33" s="199">
        <v>1</v>
      </c>
      <c r="W33" s="240">
        <v>1</v>
      </c>
      <c r="X33" s="318">
        <f>(V33*E13/1000)+(W33*E14/1000)</f>
        <v>0.26100000000000001</v>
      </c>
      <c r="Y33" s="319"/>
      <c r="Z33" s="212">
        <v>5</v>
      </c>
      <c r="AA33" s="199">
        <v>5</v>
      </c>
      <c r="AB33" s="318">
        <f>(Z33*I13/1000)+(AA33*I14/1000)</f>
        <v>1.0449999999999999</v>
      </c>
      <c r="AC33" s="319"/>
      <c r="AD33" s="233"/>
      <c r="AE33" s="147">
        <f t="shared" ref="AE33:AE44" si="3">G33+J33+O33+R33+X33+AB33+U33</f>
        <v>5.17</v>
      </c>
      <c r="AF33" s="112"/>
      <c r="AG33" s="289"/>
      <c r="AH33" s="7"/>
      <c r="AI33" s="7"/>
    </row>
    <row r="34" spans="1:35" ht="15" customHeight="1">
      <c r="A34" s="83" t="s">
        <v>16</v>
      </c>
      <c r="B34" s="199">
        <f t="shared" si="0"/>
        <v>3</v>
      </c>
      <c r="C34" s="200">
        <f t="shared" si="1"/>
        <v>4</v>
      </c>
      <c r="D34" s="47"/>
      <c r="E34" s="48">
        <v>1</v>
      </c>
      <c r="F34" s="48">
        <v>2</v>
      </c>
      <c r="G34" s="105">
        <f>(E34*E13/1000)+(F34*E14/1000)</f>
        <v>0.46699999999999997</v>
      </c>
      <c r="H34" s="282"/>
      <c r="I34" s="63"/>
      <c r="J34" s="94"/>
      <c r="K34" s="63"/>
      <c r="L34" s="63"/>
      <c r="M34" s="64"/>
      <c r="N34" s="63"/>
      <c r="O34" s="281"/>
      <c r="P34" s="63"/>
      <c r="Q34" s="63"/>
      <c r="R34" s="281"/>
      <c r="S34" s="63"/>
      <c r="T34" s="63"/>
      <c r="U34" s="58"/>
      <c r="V34" s="63"/>
      <c r="W34" s="63"/>
      <c r="X34" s="311"/>
      <c r="Y34" s="317"/>
      <c r="Z34" s="237">
        <v>2</v>
      </c>
      <c r="AA34" s="199">
        <v>2</v>
      </c>
      <c r="AB34" s="318">
        <f>(Z34*I13/1000)+(AA34*I14/1000)</f>
        <v>0.41800000000000004</v>
      </c>
      <c r="AC34" s="319"/>
      <c r="AD34" s="233"/>
      <c r="AE34" s="147">
        <f t="shared" si="3"/>
        <v>0.88500000000000001</v>
      </c>
      <c r="AF34" s="112"/>
      <c r="AG34" s="289"/>
      <c r="AH34" s="7"/>
      <c r="AI34" s="7"/>
    </row>
    <row r="35" spans="1:35" ht="15" customHeight="1">
      <c r="A35" s="83" t="s">
        <v>74</v>
      </c>
      <c r="B35" s="199">
        <f t="shared" si="0"/>
        <v>3</v>
      </c>
      <c r="C35" s="200">
        <f t="shared" si="1"/>
        <v>5</v>
      </c>
      <c r="D35" s="47"/>
      <c r="E35" s="48"/>
      <c r="F35" s="48"/>
      <c r="G35" s="105"/>
      <c r="H35" s="211"/>
      <c r="I35" s="199"/>
      <c r="J35" s="58"/>
      <c r="K35" s="48"/>
      <c r="L35" s="49"/>
      <c r="M35" s="50">
        <v>1</v>
      </c>
      <c r="N35" s="48">
        <v>2</v>
      </c>
      <c r="O35" s="140">
        <f>(M35*G13/1000)+(N35*G14/1000)</f>
        <v>0.46799999999999997</v>
      </c>
      <c r="P35" s="48">
        <v>1</v>
      </c>
      <c r="Q35" s="48">
        <v>2</v>
      </c>
      <c r="R35" s="225">
        <f>(P35*G13/1000)+(Q35*G14/1000)</f>
        <v>0.46799999999999997</v>
      </c>
      <c r="S35" s="48"/>
      <c r="T35" s="48"/>
      <c r="U35" s="106"/>
      <c r="V35" s="48">
        <v>1</v>
      </c>
      <c r="W35" s="48">
        <v>1</v>
      </c>
      <c r="X35" s="318">
        <f>(V35*E13/1000)+(W35*E14/1000)</f>
        <v>0.26100000000000001</v>
      </c>
      <c r="Y35" s="319"/>
      <c r="Z35" s="50"/>
      <c r="AA35" s="52"/>
      <c r="AB35" s="318"/>
      <c r="AC35" s="319"/>
      <c r="AD35" s="148"/>
      <c r="AE35" s="147">
        <f t="shared" si="3"/>
        <v>1.1970000000000001</v>
      </c>
      <c r="AF35" s="112"/>
      <c r="AG35" s="289">
        <f>(N35*R15/1000)</f>
        <v>0.04</v>
      </c>
      <c r="AH35" s="7"/>
      <c r="AI35" s="7"/>
    </row>
    <row r="36" spans="1:35" ht="15" customHeight="1">
      <c r="A36" s="83" t="s">
        <v>17</v>
      </c>
      <c r="B36" s="199">
        <f t="shared" si="0"/>
        <v>182</v>
      </c>
      <c r="C36" s="200">
        <f t="shared" si="1"/>
        <v>237</v>
      </c>
      <c r="D36" s="47"/>
      <c r="E36" s="48">
        <v>15</v>
      </c>
      <c r="F36" s="48">
        <v>25</v>
      </c>
      <c r="G36" s="105">
        <f>(E36*E13/1000)+(F36*E14/1000)</f>
        <v>5.9750000000000005</v>
      </c>
      <c r="H36" s="211">
        <v>130</v>
      </c>
      <c r="I36" s="199">
        <v>160</v>
      </c>
      <c r="J36" s="106">
        <v>40.299999999999997</v>
      </c>
      <c r="K36" s="48"/>
      <c r="L36" s="49"/>
      <c r="M36" s="46"/>
      <c r="N36" s="48"/>
      <c r="O36" s="140"/>
      <c r="P36" s="48">
        <v>9</v>
      </c>
      <c r="Q36" s="48">
        <v>12</v>
      </c>
      <c r="R36" s="225">
        <f>(P36*G13/1000)+(Q36*G14/1000)</f>
        <v>2.976</v>
      </c>
      <c r="S36" s="48"/>
      <c r="T36" s="48"/>
      <c r="U36" s="58"/>
      <c r="V36" s="46">
        <v>14</v>
      </c>
      <c r="W36" s="48">
        <v>20</v>
      </c>
      <c r="X36" s="318">
        <f>(V36*E13/1000)+(W36*E14/1000)</f>
        <v>4.8900000000000006</v>
      </c>
      <c r="Y36" s="319"/>
      <c r="Z36" s="46">
        <v>14</v>
      </c>
      <c r="AA36" s="48">
        <v>20</v>
      </c>
      <c r="AB36" s="318">
        <f>(Z36*I13/1000)+(AA36*I14/1000)</f>
        <v>3.9159999999999999</v>
      </c>
      <c r="AC36" s="319"/>
      <c r="AD36" s="148"/>
      <c r="AE36" s="147">
        <f t="shared" si="3"/>
        <v>58.056999999999995</v>
      </c>
      <c r="AF36" s="112"/>
      <c r="AG36" s="289"/>
      <c r="AH36" s="7"/>
      <c r="AI36" s="7"/>
    </row>
    <row r="37" spans="1:35" ht="15" customHeight="1">
      <c r="A37" s="83" t="s">
        <v>17</v>
      </c>
      <c r="B37" s="199">
        <f t="shared" si="0"/>
        <v>15</v>
      </c>
      <c r="C37" s="200">
        <f t="shared" si="1"/>
        <v>15</v>
      </c>
      <c r="D37" s="47"/>
      <c r="E37" s="48"/>
      <c r="F37" s="48"/>
      <c r="G37" s="94"/>
      <c r="H37" s="211"/>
      <c r="I37" s="199"/>
      <c r="J37" s="58"/>
      <c r="K37" s="48"/>
      <c r="L37" s="49"/>
      <c r="M37" s="50"/>
      <c r="N37" s="48"/>
      <c r="O37" s="140"/>
      <c r="P37" s="48"/>
      <c r="Q37" s="48"/>
      <c r="R37" s="281"/>
      <c r="S37" s="48"/>
      <c r="T37" s="48"/>
      <c r="U37" s="58"/>
      <c r="V37" s="46"/>
      <c r="W37" s="48"/>
      <c r="X37" s="318"/>
      <c r="Y37" s="319"/>
      <c r="Z37" s="46">
        <v>15</v>
      </c>
      <c r="AA37" s="48">
        <v>15</v>
      </c>
      <c r="AB37" s="318">
        <f>(Z37*I13/1000)+(AA37*I14/1000)</f>
        <v>3.1350000000000002</v>
      </c>
      <c r="AC37" s="319"/>
      <c r="AD37" s="49"/>
      <c r="AE37" s="147">
        <f t="shared" si="3"/>
        <v>3.1350000000000002</v>
      </c>
      <c r="AF37" s="112"/>
      <c r="AG37" s="274"/>
      <c r="AH37" s="7"/>
      <c r="AI37" s="7"/>
    </row>
    <row r="38" spans="1:35" ht="15" customHeight="1">
      <c r="A38" s="83" t="s">
        <v>102</v>
      </c>
      <c r="B38" s="199">
        <f t="shared" si="0"/>
        <v>150</v>
      </c>
      <c r="C38" s="200">
        <f t="shared" si="1"/>
        <v>179</v>
      </c>
      <c r="D38" s="47"/>
      <c r="E38" s="48"/>
      <c r="F38" s="48"/>
      <c r="G38" s="94"/>
      <c r="H38" s="211"/>
      <c r="I38" s="199"/>
      <c r="J38" s="58"/>
      <c r="K38" s="48"/>
      <c r="L38" s="49"/>
      <c r="M38" s="46"/>
      <c r="N38" s="48"/>
      <c r="O38" s="140"/>
      <c r="P38" s="48"/>
      <c r="Q38" s="48"/>
      <c r="R38" s="281"/>
      <c r="S38" s="48"/>
      <c r="T38" s="48"/>
      <c r="U38" s="58"/>
      <c r="V38" s="46">
        <v>150</v>
      </c>
      <c r="W38" s="48">
        <v>179</v>
      </c>
      <c r="X38" s="311">
        <v>46.35</v>
      </c>
      <c r="Y38" s="310"/>
      <c r="Z38" s="241"/>
      <c r="AA38" s="63"/>
      <c r="AB38" s="311"/>
      <c r="AC38" s="310"/>
      <c r="AD38" s="112"/>
      <c r="AE38" s="143">
        <f t="shared" si="3"/>
        <v>46.35</v>
      </c>
      <c r="AF38" s="112"/>
      <c r="AG38" s="274"/>
      <c r="AH38" s="7"/>
      <c r="AI38" s="7"/>
    </row>
    <row r="39" spans="1:35" ht="15" customHeight="1">
      <c r="A39" s="83" t="s">
        <v>18</v>
      </c>
      <c r="B39" s="199">
        <f t="shared" si="0"/>
        <v>5</v>
      </c>
      <c r="C39" s="200">
        <f t="shared" si="1"/>
        <v>6</v>
      </c>
      <c r="D39" s="116"/>
      <c r="E39" s="48">
        <v>5</v>
      </c>
      <c r="F39" s="48">
        <v>6</v>
      </c>
      <c r="G39" s="94">
        <v>1.35</v>
      </c>
      <c r="H39" s="211"/>
      <c r="I39" s="199"/>
      <c r="J39" s="58"/>
      <c r="K39" s="48"/>
      <c r="L39" s="49"/>
      <c r="M39" s="46"/>
      <c r="N39" s="48"/>
      <c r="O39" s="140"/>
      <c r="P39" s="48"/>
      <c r="Q39" s="48"/>
      <c r="R39" s="281"/>
      <c r="S39" s="48"/>
      <c r="T39" s="48"/>
      <c r="U39" s="58"/>
      <c r="V39" s="46"/>
      <c r="W39" s="48"/>
      <c r="X39" s="311"/>
      <c r="Y39" s="320"/>
      <c r="Z39" s="46"/>
      <c r="AA39" s="48"/>
      <c r="AB39" s="311"/>
      <c r="AC39" s="320"/>
      <c r="AD39" s="49"/>
      <c r="AE39" s="143">
        <f t="shared" si="3"/>
        <v>1.35</v>
      </c>
      <c r="AF39" s="112"/>
      <c r="AG39" s="274"/>
      <c r="AH39" s="7"/>
      <c r="AI39" s="7"/>
    </row>
    <row r="40" spans="1:35" ht="15" customHeight="1">
      <c r="A40" s="83" t="s">
        <v>19</v>
      </c>
      <c r="B40" s="199">
        <f t="shared" si="0"/>
        <v>99</v>
      </c>
      <c r="C40" s="200">
        <f t="shared" si="1"/>
        <v>130</v>
      </c>
      <c r="D40" s="116"/>
      <c r="E40" s="52">
        <v>99</v>
      </c>
      <c r="F40" s="48">
        <v>130</v>
      </c>
      <c r="G40" s="105">
        <v>33</v>
      </c>
      <c r="H40" s="211"/>
      <c r="I40" s="199"/>
      <c r="J40" s="58"/>
      <c r="K40" s="48"/>
      <c r="L40" s="49"/>
      <c r="M40" s="46"/>
      <c r="N40" s="48"/>
      <c r="O40" s="140"/>
      <c r="P40" s="48"/>
      <c r="Q40" s="48"/>
      <c r="R40" s="281"/>
      <c r="S40" s="48"/>
      <c r="T40" s="48"/>
      <c r="U40" s="58"/>
      <c r="V40" s="46"/>
      <c r="W40" s="48"/>
      <c r="X40" s="311"/>
      <c r="Y40" s="320"/>
      <c r="Z40" s="46"/>
      <c r="AA40" s="48"/>
      <c r="AB40" s="311"/>
      <c r="AC40" s="320"/>
      <c r="AD40" s="49"/>
      <c r="AE40" s="147">
        <f t="shared" si="3"/>
        <v>33</v>
      </c>
      <c r="AF40" s="112"/>
      <c r="AG40" s="274"/>
      <c r="AH40" s="7"/>
      <c r="AI40" s="7"/>
    </row>
    <row r="41" spans="1:35" ht="15" customHeight="1">
      <c r="A41" s="83" t="s">
        <v>20</v>
      </c>
      <c r="B41" s="199">
        <f t="shared" si="0"/>
        <v>6</v>
      </c>
      <c r="C41" s="200">
        <f t="shared" si="1"/>
        <v>9</v>
      </c>
      <c r="D41" s="47"/>
      <c r="E41" s="48"/>
      <c r="F41" s="48"/>
      <c r="G41" s="94"/>
      <c r="H41" s="213">
        <v>6</v>
      </c>
      <c r="I41" s="199">
        <v>9</v>
      </c>
      <c r="J41" s="295">
        <v>2.2749999999999999</v>
      </c>
      <c r="K41" s="284"/>
      <c r="L41" s="285"/>
      <c r="M41" s="283"/>
      <c r="N41" s="284"/>
      <c r="O41" s="291"/>
      <c r="P41" s="284"/>
      <c r="Q41" s="284"/>
      <c r="R41" s="291"/>
      <c r="S41" s="284"/>
      <c r="T41" s="284"/>
      <c r="U41" s="295"/>
      <c r="V41" s="296"/>
      <c r="W41" s="297"/>
      <c r="X41" s="386"/>
      <c r="Y41" s="387"/>
      <c r="Z41" s="298"/>
      <c r="AA41" s="284"/>
      <c r="AB41" s="386"/>
      <c r="AC41" s="387"/>
      <c r="AD41" s="285"/>
      <c r="AE41" s="144">
        <f t="shared" si="3"/>
        <v>2.2749999999999999</v>
      </c>
      <c r="AF41" s="112"/>
      <c r="AG41" s="274"/>
      <c r="AH41" s="7"/>
      <c r="AI41" s="7"/>
    </row>
    <row r="42" spans="1:35" ht="15" customHeight="1">
      <c r="A42" s="85" t="s">
        <v>21</v>
      </c>
      <c r="B42" s="63">
        <f t="shared" si="0"/>
        <v>0.27</v>
      </c>
      <c r="C42" s="104">
        <f t="shared" si="1"/>
        <v>0.34</v>
      </c>
      <c r="D42" s="104"/>
      <c r="E42" s="63">
        <v>0.12</v>
      </c>
      <c r="F42" s="63">
        <v>0.14000000000000001</v>
      </c>
      <c r="G42" s="105">
        <v>35</v>
      </c>
      <c r="H42" s="211"/>
      <c r="I42" s="199"/>
      <c r="J42" s="58"/>
      <c r="K42" s="48"/>
      <c r="L42" s="49"/>
      <c r="M42" s="46"/>
      <c r="N42" s="48"/>
      <c r="O42" s="140"/>
      <c r="P42" s="63"/>
      <c r="Q42" s="227"/>
      <c r="R42" s="281"/>
      <c r="S42" s="48"/>
      <c r="T42" s="48"/>
      <c r="U42" s="58"/>
      <c r="V42" s="117">
        <v>0.1</v>
      </c>
      <c r="W42" s="64">
        <v>0.14000000000000001</v>
      </c>
      <c r="X42" s="318">
        <v>34</v>
      </c>
      <c r="Y42" s="319"/>
      <c r="Z42" s="241">
        <v>0.05</v>
      </c>
      <c r="AA42" s="117">
        <v>0.06</v>
      </c>
      <c r="AB42" s="318">
        <v>12</v>
      </c>
      <c r="AC42" s="319"/>
      <c r="AD42" s="53"/>
      <c r="AE42" s="247">
        <f t="shared" si="3"/>
        <v>81</v>
      </c>
      <c r="AF42" s="112"/>
      <c r="AG42" s="274"/>
      <c r="AH42" s="7"/>
      <c r="AI42" s="7"/>
    </row>
    <row r="43" spans="1:35" ht="15" customHeight="1">
      <c r="A43" s="84" t="s">
        <v>22</v>
      </c>
      <c r="B43" s="199">
        <f t="shared" si="0"/>
        <v>38</v>
      </c>
      <c r="C43" s="200">
        <f t="shared" si="1"/>
        <v>47</v>
      </c>
      <c r="D43" s="47"/>
      <c r="E43" s="52">
        <v>1</v>
      </c>
      <c r="F43" s="61">
        <v>2</v>
      </c>
      <c r="G43" s="105">
        <f>(E43*E13/1000)+(F43*E14/1000)</f>
        <v>0.46699999999999997</v>
      </c>
      <c r="H43" s="211"/>
      <c r="I43" s="212"/>
      <c r="J43" s="106"/>
      <c r="K43" s="52"/>
      <c r="L43" s="53"/>
      <c r="M43" s="50"/>
      <c r="N43" s="52"/>
      <c r="O43" s="140"/>
      <c r="P43" s="52"/>
      <c r="Q43" s="52"/>
      <c r="R43" s="225"/>
      <c r="S43" s="52">
        <v>1</v>
      </c>
      <c r="T43" s="52">
        <v>2</v>
      </c>
      <c r="U43" s="106">
        <f>(S43*G13/1000)+(T43*G14/1000)</f>
        <v>0.46799999999999997</v>
      </c>
      <c r="V43" s="48">
        <v>34</v>
      </c>
      <c r="W43" s="48">
        <v>41</v>
      </c>
      <c r="X43" s="318">
        <v>8.6</v>
      </c>
      <c r="Y43" s="319"/>
      <c r="Z43" s="46">
        <v>2</v>
      </c>
      <c r="AA43" s="52">
        <v>2</v>
      </c>
      <c r="AB43" s="318">
        <f>(Z43*I13/1000)+(AA43*I14/1000)</f>
        <v>0.41800000000000004</v>
      </c>
      <c r="AC43" s="319"/>
      <c r="AD43" s="53"/>
      <c r="AE43" s="147">
        <f t="shared" si="3"/>
        <v>9.9529999999999994</v>
      </c>
      <c r="AF43" s="112"/>
      <c r="AG43" s="274"/>
      <c r="AH43" s="7"/>
      <c r="AI43" s="7"/>
    </row>
    <row r="44" spans="1:35" ht="15" customHeight="1" thickBot="1">
      <c r="A44" s="86" t="s">
        <v>23</v>
      </c>
      <c r="B44" s="201">
        <f t="shared" si="0"/>
        <v>0</v>
      </c>
      <c r="C44" s="202">
        <f t="shared" si="1"/>
        <v>0</v>
      </c>
      <c r="D44" s="131"/>
      <c r="E44" s="130"/>
      <c r="F44" s="134"/>
      <c r="G44" s="135">
        <f>(E44*E13/1000)+(F44*E14/1000)</f>
        <v>0</v>
      </c>
      <c r="H44" s="214"/>
      <c r="I44" s="201"/>
      <c r="J44" s="136">
        <f>(H44*E13/1000)+(I44*E14/1000)</f>
        <v>0</v>
      </c>
      <c r="K44" s="130"/>
      <c r="L44" s="132"/>
      <c r="M44" s="153"/>
      <c r="N44" s="130"/>
      <c r="O44" s="140">
        <f>(M44*E13/1000)+(N44*E14/1000)</f>
        <v>0</v>
      </c>
      <c r="P44" s="130"/>
      <c r="Q44" s="130"/>
      <c r="R44" s="281">
        <f>(P44*E13/1000)+(Q44*E14/1000)</f>
        <v>0</v>
      </c>
      <c r="S44" s="130"/>
      <c r="T44" s="130"/>
      <c r="U44" s="58">
        <f>(S44*E13/1000)+(T44*E14/1000)</f>
        <v>0</v>
      </c>
      <c r="V44" s="133"/>
      <c r="W44" s="130"/>
      <c r="X44" s="321">
        <f>(V44*E13/1000)+(W44*E14/1000)</f>
        <v>0</v>
      </c>
      <c r="Y44" s="322"/>
      <c r="Z44" s="133"/>
      <c r="AA44" s="130"/>
      <c r="AB44" s="321">
        <f>(Z44*I13/1000)+(AA44*I14/1000)</f>
        <v>0</v>
      </c>
      <c r="AC44" s="322"/>
      <c r="AD44" s="132"/>
      <c r="AE44" s="145">
        <f t="shared" si="3"/>
        <v>0</v>
      </c>
      <c r="AF44" s="146"/>
      <c r="AG44" s="274"/>
      <c r="AH44" s="7"/>
      <c r="AI44" s="7"/>
    </row>
    <row r="45" spans="1:35" ht="18.75" customHeight="1" thickTop="1" thickBot="1">
      <c r="A45" s="129"/>
      <c r="B45" s="137"/>
      <c r="C45" s="137"/>
      <c r="D45" s="137"/>
      <c r="E45" s="137"/>
      <c r="F45" s="137"/>
      <c r="G45" s="138"/>
      <c r="H45" s="138"/>
      <c r="I45" s="137"/>
      <c r="J45" s="138"/>
      <c r="K45" s="137"/>
      <c r="L45" s="189"/>
      <c r="M45" s="137"/>
      <c r="N45" s="137"/>
      <c r="O45" s="138"/>
      <c r="P45" s="137"/>
      <c r="Q45" s="137"/>
      <c r="R45" s="138"/>
      <c r="S45" s="137"/>
      <c r="T45" s="137"/>
      <c r="U45" s="138"/>
      <c r="V45" s="137"/>
      <c r="W45" s="137"/>
      <c r="X45" s="138"/>
      <c r="Y45" s="139"/>
      <c r="Z45" s="137"/>
      <c r="AA45" s="137"/>
      <c r="AB45" s="138"/>
      <c r="AC45" s="139"/>
      <c r="AD45" s="137"/>
      <c r="AE45" s="275"/>
      <c r="AF45" s="275"/>
      <c r="AG45" s="276"/>
      <c r="AH45" s="7"/>
      <c r="AI45" s="7"/>
    </row>
    <row r="46" spans="1:35" ht="12" customHeight="1" thickTop="1">
      <c r="A46" s="78" t="s">
        <v>57</v>
      </c>
      <c r="B46" s="76"/>
      <c r="C46" s="77"/>
      <c r="D46" s="193"/>
      <c r="E46" s="13"/>
      <c r="F46" s="13"/>
      <c r="G46" s="13"/>
      <c r="H46" s="13"/>
      <c r="I46" s="13"/>
      <c r="J46" s="13"/>
      <c r="K46" s="13"/>
      <c r="L46" s="13"/>
      <c r="M46" s="191"/>
      <c r="N46" s="13"/>
      <c r="O46" s="17" t="s">
        <v>44</v>
      </c>
      <c r="P46" s="13"/>
      <c r="Q46" s="13"/>
      <c r="R46" s="97"/>
      <c r="S46" s="13"/>
      <c r="T46" s="17" t="s">
        <v>4</v>
      </c>
      <c r="U46" s="17"/>
      <c r="V46" s="13"/>
      <c r="W46" s="13"/>
      <c r="X46" s="13"/>
      <c r="Y46" s="13"/>
      <c r="Z46" s="13"/>
      <c r="AA46" s="13"/>
      <c r="AB46" s="13"/>
      <c r="AC46" s="13"/>
      <c r="AD46" s="13"/>
      <c r="AE46" s="268" t="s">
        <v>99</v>
      </c>
      <c r="AF46" s="24"/>
      <c r="AG46" s="269"/>
      <c r="AH46" s="7"/>
      <c r="AI46" s="7"/>
    </row>
    <row r="47" spans="1:35" ht="12" customHeight="1">
      <c r="A47" s="79"/>
      <c r="B47" s="59"/>
      <c r="C47" s="6" t="s">
        <v>56</v>
      </c>
      <c r="D47" s="90"/>
      <c r="E47" s="374" t="s">
        <v>11</v>
      </c>
      <c r="F47" s="374"/>
      <c r="G47" s="374"/>
      <c r="H47" s="374"/>
      <c r="I47" s="374"/>
      <c r="J47" s="374"/>
      <c r="K47" s="374"/>
      <c r="L47" s="375"/>
      <c r="M47" s="374" t="s">
        <v>12</v>
      </c>
      <c r="N47" s="374"/>
      <c r="O47" s="374"/>
      <c r="P47" s="374"/>
      <c r="Q47" s="374"/>
      <c r="R47" s="374"/>
      <c r="S47" s="374"/>
      <c r="T47" s="374"/>
      <c r="U47" s="375"/>
      <c r="V47" s="326" t="s">
        <v>13</v>
      </c>
      <c r="W47" s="374"/>
      <c r="X47" s="374"/>
      <c r="Y47" s="375"/>
      <c r="Z47" s="326" t="s">
        <v>14</v>
      </c>
      <c r="AA47" s="374"/>
      <c r="AB47" s="374"/>
      <c r="AC47" s="374"/>
      <c r="AD47" s="375"/>
      <c r="AE47" s="265" t="s">
        <v>100</v>
      </c>
      <c r="AF47" s="3"/>
      <c r="AG47" s="270"/>
      <c r="AH47" s="7"/>
      <c r="AI47" s="7"/>
    </row>
    <row r="48" spans="1:35" ht="9.4" customHeight="1">
      <c r="A48" s="80"/>
      <c r="B48" s="1"/>
      <c r="C48" s="6" t="s">
        <v>55</v>
      </c>
      <c r="D48" s="90"/>
      <c r="E48" s="377"/>
      <c r="F48" s="377"/>
      <c r="G48" s="377"/>
      <c r="H48" s="377"/>
      <c r="I48" s="377"/>
      <c r="J48" s="377"/>
      <c r="K48" s="377"/>
      <c r="L48" s="378"/>
      <c r="M48" s="377"/>
      <c r="N48" s="377"/>
      <c r="O48" s="377"/>
      <c r="P48" s="377"/>
      <c r="Q48" s="377"/>
      <c r="R48" s="377"/>
      <c r="S48" s="377"/>
      <c r="T48" s="377"/>
      <c r="U48" s="378"/>
      <c r="V48" s="376"/>
      <c r="W48" s="377"/>
      <c r="X48" s="377"/>
      <c r="Y48" s="378"/>
      <c r="Z48" s="376"/>
      <c r="AA48" s="377"/>
      <c r="AB48" s="377"/>
      <c r="AC48" s="377"/>
      <c r="AD48" s="378"/>
      <c r="AE48" s="360" t="s">
        <v>72</v>
      </c>
      <c r="AF48" s="271"/>
      <c r="AG48" s="358" t="s">
        <v>124</v>
      </c>
      <c r="AH48" s="7"/>
      <c r="AI48" s="7"/>
    </row>
    <row r="49" spans="1:35" ht="10.5" customHeight="1">
      <c r="A49" s="80" t="s">
        <v>58</v>
      </c>
      <c r="B49" s="1" t="s">
        <v>59</v>
      </c>
      <c r="C49" s="90" t="s">
        <v>2</v>
      </c>
      <c r="D49" s="127"/>
      <c r="E49" s="1"/>
      <c r="F49" s="11"/>
      <c r="G49" s="98"/>
      <c r="H49" s="190"/>
      <c r="I49" s="1"/>
      <c r="J49" s="1"/>
      <c r="K49" s="1"/>
      <c r="L49" s="165"/>
      <c r="M49" s="190"/>
      <c r="N49" s="1"/>
      <c r="O49" s="98"/>
      <c r="P49" s="1"/>
      <c r="Q49" s="1"/>
      <c r="R49" s="98"/>
      <c r="S49" s="1"/>
      <c r="T49" s="1"/>
      <c r="U49" s="98"/>
      <c r="V49" s="1"/>
      <c r="W49" s="1"/>
      <c r="X49" s="3"/>
      <c r="Y49" s="101"/>
      <c r="Z49" s="3"/>
      <c r="AA49" s="3"/>
      <c r="AB49" s="3"/>
      <c r="AC49" s="3"/>
      <c r="AD49" s="2"/>
      <c r="AE49" s="361"/>
      <c r="AF49" s="272"/>
      <c r="AG49" s="359"/>
      <c r="AH49" s="7"/>
      <c r="AI49" s="7"/>
    </row>
    <row r="50" spans="1:35" ht="6" customHeight="1">
      <c r="A50" s="80"/>
      <c r="B50" s="1"/>
      <c r="C50" s="90" t="s">
        <v>3</v>
      </c>
      <c r="D50" s="127"/>
      <c r="E50" s="1"/>
      <c r="F50" s="1"/>
      <c r="G50" s="90"/>
      <c r="H50" s="124"/>
      <c r="I50" s="1"/>
      <c r="J50" s="1"/>
      <c r="K50" s="1"/>
      <c r="L50" s="165"/>
      <c r="M50" s="124"/>
      <c r="N50" s="1"/>
      <c r="O50" s="90"/>
      <c r="P50" s="1"/>
      <c r="Q50" s="1"/>
      <c r="R50" s="90"/>
      <c r="S50" s="1"/>
      <c r="T50" s="1"/>
      <c r="U50" s="90"/>
      <c r="V50" s="1"/>
      <c r="W50" s="1"/>
      <c r="X50" s="3"/>
      <c r="Y50" s="102"/>
      <c r="Z50" s="3"/>
      <c r="AA50" s="3"/>
      <c r="AB50" s="3"/>
      <c r="AC50" s="3"/>
      <c r="AD50" s="2"/>
      <c r="AE50" s="361"/>
      <c r="AF50" s="271"/>
      <c r="AG50" s="359"/>
      <c r="AH50" s="7"/>
      <c r="AI50" s="7"/>
    </row>
    <row r="51" spans="1:35" ht="4" customHeight="1">
      <c r="A51" s="81"/>
      <c r="B51" s="4"/>
      <c r="C51" s="91"/>
      <c r="D51" s="128"/>
      <c r="E51" s="4"/>
      <c r="F51" s="4"/>
      <c r="G51" s="91"/>
      <c r="H51" s="125"/>
      <c r="I51" s="4"/>
      <c r="J51" s="4"/>
      <c r="K51" s="4"/>
      <c r="L51" s="161"/>
      <c r="M51" s="125"/>
      <c r="N51" s="4"/>
      <c r="O51" s="91"/>
      <c r="P51" s="4"/>
      <c r="Q51" s="4"/>
      <c r="R51" s="91"/>
      <c r="S51" s="4"/>
      <c r="T51" s="4"/>
      <c r="U51" s="91"/>
      <c r="V51" s="4"/>
      <c r="W51" s="4"/>
      <c r="X51" s="5"/>
      <c r="Y51" s="103"/>
      <c r="Z51" s="5"/>
      <c r="AA51" s="5"/>
      <c r="AB51" s="5"/>
      <c r="AC51" s="5"/>
      <c r="AD51" s="17"/>
      <c r="AE51" s="362"/>
      <c r="AF51" s="161"/>
      <c r="AG51" s="260"/>
      <c r="AH51" s="7"/>
      <c r="AI51" s="7"/>
    </row>
    <row r="52" spans="1:35" ht="11.5" customHeight="1" thickBot="1">
      <c r="A52" s="82">
        <v>1</v>
      </c>
      <c r="B52" s="197">
        <v>2</v>
      </c>
      <c r="C52" s="95">
        <v>3</v>
      </c>
      <c r="D52" s="192"/>
      <c r="E52" s="20">
        <v>4</v>
      </c>
      <c r="F52" s="20">
        <v>5</v>
      </c>
      <c r="G52" s="69">
        <v>6</v>
      </c>
      <c r="H52" s="68">
        <v>7</v>
      </c>
      <c r="I52" s="20">
        <v>8</v>
      </c>
      <c r="J52" s="20">
        <v>9</v>
      </c>
      <c r="K52" s="20">
        <v>10</v>
      </c>
      <c r="L52" s="22">
        <v>11</v>
      </c>
      <c r="M52" s="68">
        <v>12</v>
      </c>
      <c r="N52" s="20">
        <v>13</v>
      </c>
      <c r="O52" s="100">
        <v>14</v>
      </c>
      <c r="P52" s="20">
        <v>15</v>
      </c>
      <c r="Q52" s="20">
        <v>16</v>
      </c>
      <c r="R52" s="69">
        <v>17</v>
      </c>
      <c r="S52" s="20">
        <v>18</v>
      </c>
      <c r="T52" s="20">
        <v>19</v>
      </c>
      <c r="U52" s="69">
        <v>20</v>
      </c>
      <c r="V52" s="20">
        <v>21</v>
      </c>
      <c r="W52" s="20">
        <v>22</v>
      </c>
      <c r="X52" s="21">
        <v>23</v>
      </c>
      <c r="Y52" s="69">
        <v>24</v>
      </c>
      <c r="Z52" s="20">
        <v>25</v>
      </c>
      <c r="AA52" s="20">
        <v>26</v>
      </c>
      <c r="AB52" s="20">
        <v>27</v>
      </c>
      <c r="AC52" s="60">
        <v>28</v>
      </c>
      <c r="AD52" s="22">
        <v>29</v>
      </c>
      <c r="AE52" s="70">
        <v>34</v>
      </c>
      <c r="AF52" s="22"/>
      <c r="AG52" s="187">
        <v>35</v>
      </c>
      <c r="AH52" s="7"/>
      <c r="AI52" s="7"/>
    </row>
    <row r="53" spans="1:35" ht="15" customHeight="1">
      <c r="A53" s="87" t="s">
        <v>70</v>
      </c>
      <c r="B53" s="203"/>
      <c r="C53" s="204"/>
      <c r="D53" s="116"/>
      <c r="E53" s="212"/>
      <c r="F53" s="212"/>
      <c r="G53" s="105"/>
      <c r="H53" s="211"/>
      <c r="I53" s="212"/>
      <c r="J53" s="106"/>
      <c r="K53" s="230"/>
      <c r="L53" s="233"/>
      <c r="M53" s="238"/>
      <c r="N53" s="239"/>
      <c r="O53" s="234"/>
      <c r="P53" s="212"/>
      <c r="Q53" s="212"/>
      <c r="R53" s="234"/>
      <c r="S53" s="212"/>
      <c r="T53" s="212"/>
      <c r="U53" s="105"/>
      <c r="V53" s="212"/>
      <c r="W53" s="212"/>
      <c r="X53" s="318"/>
      <c r="Y53" s="337"/>
      <c r="Z53" s="199"/>
      <c r="AA53" s="199"/>
      <c r="AB53" s="306"/>
      <c r="AC53" s="312"/>
      <c r="AD53" s="233"/>
      <c r="AE53" s="147"/>
      <c r="AF53" s="112"/>
      <c r="AG53" s="274"/>
      <c r="AH53" s="7"/>
    </row>
    <row r="54" spans="1:35" ht="15" customHeight="1">
      <c r="A54" s="84" t="s">
        <v>25</v>
      </c>
      <c r="B54" s="203">
        <f t="shared" ref="B54:B79" si="4">E54+H54+M54+P54+S54+V54+Z54</f>
        <v>7</v>
      </c>
      <c r="C54" s="204">
        <f t="shared" ref="C54:C79" si="5">F54+I54+N54+Q54+T54+W54+AA54</f>
        <v>8</v>
      </c>
      <c r="D54" s="196"/>
      <c r="E54" s="199">
        <v>7</v>
      </c>
      <c r="F54" s="199">
        <v>8</v>
      </c>
      <c r="G54" s="105">
        <f>(E54*E13/1000)+(F54*E14/1000)</f>
        <v>2.0329999999999999</v>
      </c>
      <c r="H54" s="211"/>
      <c r="I54" s="199"/>
      <c r="J54" s="106"/>
      <c r="K54" s="227"/>
      <c r="L54" s="148"/>
      <c r="M54" s="237"/>
      <c r="N54" s="205"/>
      <c r="O54" s="105"/>
      <c r="P54" s="199"/>
      <c r="Q54" s="199"/>
      <c r="R54" s="105"/>
      <c r="S54" s="199"/>
      <c r="T54" s="199"/>
      <c r="U54" s="105"/>
      <c r="V54" s="237"/>
      <c r="W54" s="199"/>
      <c r="X54" s="313"/>
      <c r="Y54" s="307"/>
      <c r="Z54" s="237"/>
      <c r="AA54" s="199"/>
      <c r="AB54" s="306"/>
      <c r="AC54" s="307"/>
      <c r="AD54" s="148"/>
      <c r="AE54" s="147">
        <f t="shared" ref="AE54:AE77" si="6">G54+J54+O54+R54+X54+AB54+U54</f>
        <v>2.0329999999999999</v>
      </c>
      <c r="AF54" s="112"/>
      <c r="AG54" s="274"/>
      <c r="AH54" s="7"/>
    </row>
    <row r="55" spans="1:35" ht="15" customHeight="1">
      <c r="A55" s="83" t="s">
        <v>101</v>
      </c>
      <c r="B55" s="203"/>
      <c r="C55" s="204"/>
      <c r="D55" s="196"/>
      <c r="E55" s="199"/>
      <c r="F55" s="199"/>
      <c r="G55" s="105"/>
      <c r="H55" s="211"/>
      <c r="I55" s="199"/>
      <c r="J55" s="106"/>
      <c r="K55" s="227"/>
      <c r="L55" s="148"/>
      <c r="M55" s="237"/>
      <c r="N55" s="205"/>
      <c r="O55" s="234"/>
      <c r="P55" s="199"/>
      <c r="Q55" s="240"/>
      <c r="R55" s="105"/>
      <c r="S55" s="199"/>
      <c r="T55" s="199"/>
      <c r="U55" s="105"/>
      <c r="V55" s="237"/>
      <c r="W55" s="199"/>
      <c r="X55" s="313"/>
      <c r="Y55" s="307"/>
      <c r="Z55" s="237"/>
      <c r="AA55" s="199"/>
      <c r="AB55" s="306"/>
      <c r="AC55" s="307"/>
      <c r="AD55" s="148"/>
      <c r="AE55" s="147"/>
      <c r="AF55" s="112"/>
      <c r="AG55" s="274"/>
      <c r="AH55" s="7"/>
    </row>
    <row r="56" spans="1:35" ht="15" customHeight="1">
      <c r="A56" s="83" t="s">
        <v>26</v>
      </c>
      <c r="B56" s="203"/>
      <c r="C56" s="204"/>
      <c r="D56" s="196"/>
      <c r="E56" s="199"/>
      <c r="F56" s="199"/>
      <c r="G56" s="105"/>
      <c r="H56" s="211"/>
      <c r="I56" s="199"/>
      <c r="J56" s="106"/>
      <c r="K56" s="227"/>
      <c r="L56" s="148"/>
      <c r="M56" s="237"/>
      <c r="N56" s="205"/>
      <c r="O56" s="105"/>
      <c r="P56" s="199"/>
      <c r="Q56" s="199"/>
      <c r="R56" s="105"/>
      <c r="S56" s="199"/>
      <c r="T56" s="199"/>
      <c r="U56" s="105"/>
      <c r="V56" s="237"/>
      <c r="W56" s="199"/>
      <c r="X56" s="313"/>
      <c r="Y56" s="307"/>
      <c r="Z56" s="237"/>
      <c r="AA56" s="199"/>
      <c r="AB56" s="306"/>
      <c r="AC56" s="307"/>
      <c r="AD56" s="148"/>
      <c r="AE56" s="147"/>
      <c r="AF56" s="112"/>
      <c r="AG56" s="274"/>
      <c r="AH56" s="7"/>
      <c r="AI56" s="7"/>
    </row>
    <row r="57" spans="1:35" ht="15" customHeight="1">
      <c r="A57" s="83" t="s">
        <v>73</v>
      </c>
      <c r="B57" s="203">
        <f t="shared" si="4"/>
        <v>6</v>
      </c>
      <c r="C57" s="204">
        <f t="shared" si="5"/>
        <v>10</v>
      </c>
      <c r="D57" s="196"/>
      <c r="E57" s="199"/>
      <c r="F57" s="199"/>
      <c r="G57" s="105"/>
      <c r="H57" s="211"/>
      <c r="I57" s="199"/>
      <c r="J57" s="106"/>
      <c r="K57" s="227"/>
      <c r="L57" s="148"/>
      <c r="M57" s="237">
        <v>6</v>
      </c>
      <c r="N57" s="205">
        <v>10</v>
      </c>
      <c r="O57" s="105">
        <v>2.2000000000000002</v>
      </c>
      <c r="P57" s="199"/>
      <c r="Q57" s="199"/>
      <c r="R57" s="105"/>
      <c r="S57" s="199"/>
      <c r="T57" s="199"/>
      <c r="U57" s="105"/>
      <c r="V57" s="237"/>
      <c r="W57" s="199"/>
      <c r="X57" s="313"/>
      <c r="Y57" s="307"/>
      <c r="Z57" s="237"/>
      <c r="AA57" s="199"/>
      <c r="AB57" s="306"/>
      <c r="AC57" s="307"/>
      <c r="AD57" s="148"/>
      <c r="AE57" s="147">
        <f t="shared" si="6"/>
        <v>2.2000000000000002</v>
      </c>
      <c r="AF57" s="112"/>
      <c r="AG57" s="289">
        <f>(N57*R15/1000)</f>
        <v>0.2</v>
      </c>
      <c r="AH57" s="7"/>
      <c r="AI57" s="7"/>
    </row>
    <row r="58" spans="1:35" ht="15" customHeight="1">
      <c r="A58" s="83" t="s">
        <v>120</v>
      </c>
      <c r="B58" s="203">
        <f t="shared" si="4"/>
        <v>25</v>
      </c>
      <c r="C58" s="204">
        <f t="shared" si="5"/>
        <v>30</v>
      </c>
      <c r="D58" s="116"/>
      <c r="E58" s="199"/>
      <c r="F58" s="199"/>
      <c r="G58" s="105"/>
      <c r="H58" s="211"/>
      <c r="I58" s="199"/>
      <c r="J58" s="106"/>
      <c r="K58" s="227"/>
      <c r="L58" s="148"/>
      <c r="M58" s="237"/>
      <c r="N58" s="205"/>
      <c r="O58" s="105"/>
      <c r="P58" s="199">
        <v>25</v>
      </c>
      <c r="Q58" s="199">
        <v>30</v>
      </c>
      <c r="R58" s="105">
        <f>(P58*G13/1000)+(Q58*G14/1000)</f>
        <v>7.58</v>
      </c>
      <c r="S58" s="199"/>
      <c r="T58" s="199"/>
      <c r="U58" s="105"/>
      <c r="V58" s="237"/>
      <c r="W58" s="199"/>
      <c r="X58" s="313"/>
      <c r="Y58" s="307"/>
      <c r="Z58" s="237"/>
      <c r="AA58" s="199"/>
      <c r="AB58" s="306"/>
      <c r="AC58" s="307"/>
      <c r="AD58" s="148"/>
      <c r="AE58" s="147">
        <f t="shared" si="6"/>
        <v>7.58</v>
      </c>
      <c r="AF58" s="112"/>
      <c r="AG58" s="274"/>
      <c r="AH58" s="7"/>
      <c r="AI58" s="7"/>
    </row>
    <row r="59" spans="1:35" ht="15" customHeight="1">
      <c r="A59" s="83" t="s">
        <v>69</v>
      </c>
      <c r="B59" s="205"/>
      <c r="C59" s="206"/>
      <c r="D59" s="47"/>
      <c r="E59" s="199"/>
      <c r="F59" s="199"/>
      <c r="G59" s="105"/>
      <c r="H59" s="211"/>
      <c r="I59" s="199"/>
      <c r="J59" s="106"/>
      <c r="K59" s="227"/>
      <c r="L59" s="148"/>
      <c r="M59" s="237"/>
      <c r="N59" s="205"/>
      <c r="O59" s="105"/>
      <c r="P59" s="199"/>
      <c r="Q59" s="199"/>
      <c r="R59" s="105"/>
      <c r="S59" s="199"/>
      <c r="T59" s="199"/>
      <c r="U59" s="105"/>
      <c r="V59" s="237"/>
      <c r="W59" s="199"/>
      <c r="X59" s="313"/>
      <c r="Y59" s="307"/>
      <c r="Z59" s="237"/>
      <c r="AA59" s="199"/>
      <c r="AB59" s="306"/>
      <c r="AC59" s="307"/>
      <c r="AD59" s="148"/>
      <c r="AE59" s="147"/>
      <c r="AF59" s="112"/>
      <c r="AG59" s="274"/>
      <c r="AH59" s="7"/>
      <c r="AI59" s="7"/>
    </row>
    <row r="60" spans="1:35" ht="15" customHeight="1">
      <c r="A60" s="83" t="s">
        <v>27</v>
      </c>
      <c r="B60" s="205">
        <f t="shared" si="4"/>
        <v>31</v>
      </c>
      <c r="C60" s="207">
        <f t="shared" si="5"/>
        <v>40</v>
      </c>
      <c r="D60" s="47"/>
      <c r="E60" s="48">
        <v>9</v>
      </c>
      <c r="F60" s="48">
        <v>11</v>
      </c>
      <c r="G60" s="105">
        <f>(E60*E13/1000)+(F60*E14/1000)</f>
        <v>2.7610000000000001</v>
      </c>
      <c r="H60" s="211">
        <v>6</v>
      </c>
      <c r="I60" s="199">
        <v>8</v>
      </c>
      <c r="J60" s="106">
        <f>(H60*E13/1000)+(I60*E14/1000)</f>
        <v>1.978</v>
      </c>
      <c r="K60" s="63"/>
      <c r="L60" s="112"/>
      <c r="M60" s="62"/>
      <c r="N60" s="112"/>
      <c r="O60" s="94"/>
      <c r="P60" s="63"/>
      <c r="Q60" s="63"/>
      <c r="R60" s="94"/>
      <c r="S60" s="199">
        <v>6</v>
      </c>
      <c r="T60" s="199">
        <v>8</v>
      </c>
      <c r="U60" s="105">
        <f>(S60*G13/1000)+(T60*G14/1000)</f>
        <v>1.984</v>
      </c>
      <c r="V60" s="237">
        <v>4</v>
      </c>
      <c r="W60" s="199">
        <v>5</v>
      </c>
      <c r="X60" s="313">
        <f>(V60*E13/1000)+(W60*E14/1000)</f>
        <v>1.25</v>
      </c>
      <c r="Y60" s="307"/>
      <c r="Z60" s="237">
        <v>6</v>
      </c>
      <c r="AA60" s="199">
        <v>8</v>
      </c>
      <c r="AB60" s="306">
        <f>(Z60*I13/1000)+(AA60*I14/1000)</f>
        <v>1.5840000000000001</v>
      </c>
      <c r="AC60" s="307"/>
      <c r="AD60" s="148"/>
      <c r="AE60" s="147">
        <f t="shared" si="6"/>
        <v>9.5570000000000004</v>
      </c>
      <c r="AF60" s="112"/>
      <c r="AG60" s="289">
        <f>(T60*R15/1000)</f>
        <v>0.16</v>
      </c>
      <c r="AH60" s="7"/>
      <c r="AI60" s="7"/>
    </row>
    <row r="61" spans="1:35" ht="15" customHeight="1">
      <c r="A61" s="83" t="s">
        <v>27</v>
      </c>
      <c r="B61" s="205">
        <f t="shared" si="4"/>
        <v>2</v>
      </c>
      <c r="C61" s="207">
        <f t="shared" si="5"/>
        <v>4</v>
      </c>
      <c r="D61" s="47"/>
      <c r="E61" s="52">
        <v>2</v>
      </c>
      <c r="F61" s="48">
        <v>4</v>
      </c>
      <c r="G61" s="105">
        <f>(E61*E13/1000)+(F61*E14/1000)</f>
        <v>0.93399999999999994</v>
      </c>
      <c r="H61" s="282"/>
      <c r="I61" s="63"/>
      <c r="J61" s="58"/>
      <c r="K61" s="63"/>
      <c r="L61" s="112"/>
      <c r="M61" s="62"/>
      <c r="N61" s="112"/>
      <c r="O61" s="94"/>
      <c r="P61" s="63"/>
      <c r="Q61" s="63"/>
      <c r="R61" s="94"/>
      <c r="S61" s="63"/>
      <c r="T61" s="63"/>
      <c r="U61" s="94"/>
      <c r="V61" s="62"/>
      <c r="W61" s="63"/>
      <c r="X61" s="303"/>
      <c r="Y61" s="304"/>
      <c r="Z61" s="62"/>
      <c r="AA61" s="63"/>
      <c r="AB61" s="306"/>
      <c r="AC61" s="307"/>
      <c r="AD61" s="148"/>
      <c r="AE61" s="147">
        <f t="shared" si="6"/>
        <v>0.93399999999999994</v>
      </c>
      <c r="AF61" s="112"/>
      <c r="AG61" s="289"/>
      <c r="AH61" s="7"/>
      <c r="AI61" s="7"/>
    </row>
    <row r="62" spans="1:35" ht="15" customHeight="1">
      <c r="A62" s="83" t="s">
        <v>105</v>
      </c>
      <c r="B62" s="205"/>
      <c r="C62" s="207"/>
      <c r="D62" s="47"/>
      <c r="E62" s="48"/>
      <c r="F62" s="48"/>
      <c r="G62" s="94"/>
      <c r="H62" s="211"/>
      <c r="I62" s="199"/>
      <c r="J62" s="58"/>
      <c r="K62" s="48"/>
      <c r="L62" s="47"/>
      <c r="M62" s="46"/>
      <c r="N62" s="49"/>
      <c r="O62" s="105"/>
      <c r="P62" s="48"/>
      <c r="Q62" s="48"/>
      <c r="R62" s="94"/>
      <c r="S62" s="48"/>
      <c r="T62" s="48"/>
      <c r="U62" s="105"/>
      <c r="V62" s="46"/>
      <c r="W62" s="48"/>
      <c r="X62" s="303"/>
      <c r="Y62" s="304"/>
      <c r="Z62" s="46"/>
      <c r="AA62" s="48"/>
      <c r="AB62" s="308"/>
      <c r="AC62" s="304"/>
      <c r="AD62" s="49"/>
      <c r="AE62" s="143"/>
      <c r="AF62" s="112"/>
      <c r="AG62" s="289"/>
      <c r="AH62" s="7"/>
      <c r="AI62" s="7"/>
    </row>
    <row r="63" spans="1:35" ht="15" customHeight="1">
      <c r="A63" s="83" t="s">
        <v>109</v>
      </c>
      <c r="B63" s="205"/>
      <c r="C63" s="207"/>
      <c r="D63" s="47"/>
      <c r="E63" s="48"/>
      <c r="F63" s="48"/>
      <c r="G63" s="94"/>
      <c r="H63" s="211"/>
      <c r="I63" s="199"/>
      <c r="J63" s="58"/>
      <c r="K63" s="48"/>
      <c r="L63" s="47"/>
      <c r="M63" s="46"/>
      <c r="N63" s="49"/>
      <c r="O63" s="105"/>
      <c r="P63" s="48"/>
      <c r="Q63" s="48"/>
      <c r="R63" s="94"/>
      <c r="S63" s="48"/>
      <c r="T63" s="48"/>
      <c r="U63" s="105"/>
      <c r="V63" s="46"/>
      <c r="W63" s="48"/>
      <c r="X63" s="313"/>
      <c r="Y63" s="307"/>
      <c r="Z63" s="46"/>
      <c r="AA63" s="48"/>
      <c r="AB63" s="308"/>
      <c r="AC63" s="304"/>
      <c r="AD63" s="49"/>
      <c r="AE63" s="147"/>
      <c r="AF63" s="112"/>
      <c r="AG63" s="289"/>
      <c r="AH63" s="7"/>
      <c r="AI63" s="7"/>
    </row>
    <row r="64" spans="1:35" ht="15" customHeight="1">
      <c r="A64" s="83" t="s">
        <v>123</v>
      </c>
      <c r="B64" s="205">
        <f t="shared" si="4"/>
        <v>13</v>
      </c>
      <c r="C64" s="207">
        <f t="shared" si="5"/>
        <v>16</v>
      </c>
      <c r="D64" s="47"/>
      <c r="E64" s="48"/>
      <c r="F64" s="48"/>
      <c r="G64" s="105"/>
      <c r="H64" s="226"/>
      <c r="I64" s="227"/>
      <c r="J64" s="106"/>
      <c r="K64" s="227"/>
      <c r="L64" s="228"/>
      <c r="M64" s="229"/>
      <c r="N64" s="148"/>
      <c r="O64" s="105"/>
      <c r="P64" s="227"/>
      <c r="Q64" s="227"/>
      <c r="R64" s="105"/>
      <c r="S64" s="199">
        <v>13</v>
      </c>
      <c r="T64" s="199">
        <v>16</v>
      </c>
      <c r="U64" s="105">
        <v>3.3</v>
      </c>
      <c r="V64" s="229"/>
      <c r="W64" s="227"/>
      <c r="X64" s="313"/>
      <c r="Y64" s="307"/>
      <c r="Z64" s="229"/>
      <c r="AA64" s="227"/>
      <c r="AB64" s="306"/>
      <c r="AC64" s="307"/>
      <c r="AD64" s="49"/>
      <c r="AE64" s="147">
        <f t="shared" si="6"/>
        <v>3.3</v>
      </c>
      <c r="AF64" s="112"/>
      <c r="AG64" s="289">
        <f>(T64*R15/1000)</f>
        <v>0.32</v>
      </c>
      <c r="AH64" s="7"/>
      <c r="AI64" s="7"/>
    </row>
    <row r="65" spans="1:35" ht="15" customHeight="1">
      <c r="A65" s="83" t="s">
        <v>28</v>
      </c>
      <c r="B65" s="205">
        <f t="shared" si="4"/>
        <v>70</v>
      </c>
      <c r="C65" s="207">
        <f t="shared" si="5"/>
        <v>84</v>
      </c>
      <c r="D65" s="47"/>
      <c r="E65" s="48"/>
      <c r="F65" s="48"/>
      <c r="G65" s="94"/>
      <c r="H65" s="211"/>
      <c r="I65" s="199"/>
      <c r="J65" s="58"/>
      <c r="K65" s="48"/>
      <c r="L65" s="47"/>
      <c r="M65" s="46">
        <v>70</v>
      </c>
      <c r="N65" s="49">
        <v>84</v>
      </c>
      <c r="O65" s="105">
        <f>(M65*G13/1000)+(N65*G14/1000)</f>
        <v>21.223999999999997</v>
      </c>
      <c r="P65" s="48"/>
      <c r="Q65" s="48"/>
      <c r="R65" s="94"/>
      <c r="S65" s="48"/>
      <c r="T65" s="48"/>
      <c r="U65" s="105"/>
      <c r="V65" s="46"/>
      <c r="W65" s="48"/>
      <c r="X65" s="303"/>
      <c r="Y65" s="304"/>
      <c r="Z65" s="46"/>
      <c r="AA65" s="48"/>
      <c r="AB65" s="306"/>
      <c r="AC65" s="307"/>
      <c r="AD65" s="49"/>
      <c r="AE65" s="147">
        <f t="shared" si="6"/>
        <v>21.223999999999997</v>
      </c>
      <c r="AF65" s="112"/>
      <c r="AG65" s="289">
        <f>(N65*R15/1000)</f>
        <v>1.68</v>
      </c>
      <c r="AH65" s="7"/>
      <c r="AI65" s="7"/>
    </row>
    <row r="66" spans="1:35" ht="15" customHeight="1">
      <c r="A66" s="83" t="s">
        <v>103</v>
      </c>
      <c r="B66" s="205"/>
      <c r="C66" s="207"/>
      <c r="D66" s="47"/>
      <c r="E66" s="48"/>
      <c r="F66" s="48"/>
      <c r="G66" s="105"/>
      <c r="H66" s="226"/>
      <c r="I66" s="227"/>
      <c r="J66" s="106"/>
      <c r="K66" s="227"/>
      <c r="L66" s="228"/>
      <c r="M66" s="237"/>
      <c r="N66" s="205"/>
      <c r="O66" s="105"/>
      <c r="P66" s="199"/>
      <c r="Q66" s="199"/>
      <c r="R66" s="105"/>
      <c r="S66" s="199"/>
      <c r="T66" s="199"/>
      <c r="U66" s="105"/>
      <c r="V66" s="229"/>
      <c r="W66" s="227"/>
      <c r="X66" s="313"/>
      <c r="Y66" s="307"/>
      <c r="Z66" s="237"/>
      <c r="AA66" s="199"/>
      <c r="AB66" s="306"/>
      <c r="AC66" s="307"/>
      <c r="AD66" s="148"/>
      <c r="AE66" s="147"/>
      <c r="AF66" s="112"/>
      <c r="AG66" s="289"/>
      <c r="AH66" s="7"/>
      <c r="AI66" s="7"/>
    </row>
    <row r="67" spans="1:35" ht="15" customHeight="1">
      <c r="A67" s="83" t="s">
        <v>29</v>
      </c>
      <c r="B67" s="205">
        <f t="shared" si="4"/>
        <v>8</v>
      </c>
      <c r="C67" s="207">
        <f t="shared" si="5"/>
        <v>11</v>
      </c>
      <c r="D67" s="47"/>
      <c r="E67" s="48"/>
      <c r="F67" s="48"/>
      <c r="G67" s="105"/>
      <c r="H67" s="211"/>
      <c r="I67" s="199"/>
      <c r="J67" s="106"/>
      <c r="K67" s="227"/>
      <c r="L67" s="228"/>
      <c r="M67" s="237">
        <v>7</v>
      </c>
      <c r="N67" s="205">
        <v>9</v>
      </c>
      <c r="O67" s="105">
        <f>(M67*G13/1000)+(N67*G14/1000)</f>
        <v>2.246</v>
      </c>
      <c r="P67" s="199">
        <v>1</v>
      </c>
      <c r="Q67" s="199">
        <v>2</v>
      </c>
      <c r="R67" s="105">
        <f>(P67*G13/1000)+(Q67*G14/1000)</f>
        <v>0.46799999999999997</v>
      </c>
      <c r="S67" s="199"/>
      <c r="T67" s="199"/>
      <c r="U67" s="105"/>
      <c r="V67" s="237"/>
      <c r="W67" s="199"/>
      <c r="X67" s="313"/>
      <c r="Y67" s="307"/>
      <c r="Z67" s="237"/>
      <c r="AA67" s="199"/>
      <c r="AB67" s="306"/>
      <c r="AC67" s="307"/>
      <c r="AD67" s="148"/>
      <c r="AE67" s="147">
        <f t="shared" si="6"/>
        <v>2.714</v>
      </c>
      <c r="AF67" s="112"/>
      <c r="AG67" s="289">
        <f>(N67*R15/1000)</f>
        <v>0.18</v>
      </c>
      <c r="AH67" s="7"/>
      <c r="AI67" s="7"/>
    </row>
    <row r="68" spans="1:35" ht="15" customHeight="1">
      <c r="A68" s="83" t="s">
        <v>30</v>
      </c>
      <c r="B68" s="205">
        <f t="shared" si="4"/>
        <v>168</v>
      </c>
      <c r="C68" s="207">
        <f t="shared" si="5"/>
        <v>183</v>
      </c>
      <c r="D68" s="47"/>
      <c r="E68" s="48"/>
      <c r="F68" s="48"/>
      <c r="G68" s="105"/>
      <c r="H68" s="211"/>
      <c r="I68" s="199"/>
      <c r="J68" s="106"/>
      <c r="K68" s="227"/>
      <c r="L68" s="228"/>
      <c r="M68" s="237">
        <v>8</v>
      </c>
      <c r="N68" s="205">
        <v>9</v>
      </c>
      <c r="O68" s="105">
        <f>(M68*G13/1000)+(N68*G14/1000)</f>
        <v>2.302</v>
      </c>
      <c r="P68" s="199">
        <v>2</v>
      </c>
      <c r="Q68" s="199">
        <v>3</v>
      </c>
      <c r="R68" s="105">
        <f>(P68*G13/1000)+(Q68*G14/1000)</f>
        <v>0.73</v>
      </c>
      <c r="S68" s="199"/>
      <c r="T68" s="199"/>
      <c r="U68" s="105"/>
      <c r="V68" s="237"/>
      <c r="W68" s="199"/>
      <c r="X68" s="313"/>
      <c r="Y68" s="307"/>
      <c r="Z68" s="237">
        <v>158</v>
      </c>
      <c r="AA68" s="199">
        <v>171</v>
      </c>
      <c r="AB68" s="306">
        <f>(Z68*I13/1000)+(AA68*I14/1000)</f>
        <v>35.167000000000002</v>
      </c>
      <c r="AC68" s="307"/>
      <c r="AD68" s="148"/>
      <c r="AE68" s="147">
        <f t="shared" si="6"/>
        <v>38.198999999999998</v>
      </c>
      <c r="AF68" s="112"/>
      <c r="AG68" s="289">
        <f>(N68*R15/1000)</f>
        <v>0.18</v>
      </c>
      <c r="AH68" s="7"/>
      <c r="AI68" s="7"/>
    </row>
    <row r="69" spans="1:35" ht="15" customHeight="1">
      <c r="A69" s="83" t="s">
        <v>108</v>
      </c>
      <c r="B69" s="205"/>
      <c r="C69" s="207"/>
      <c r="D69" s="47"/>
      <c r="E69" s="48"/>
      <c r="F69" s="48"/>
      <c r="G69" s="105"/>
      <c r="H69" s="226"/>
      <c r="I69" s="227"/>
      <c r="J69" s="106"/>
      <c r="K69" s="227"/>
      <c r="L69" s="228"/>
      <c r="M69" s="237"/>
      <c r="N69" s="205"/>
      <c r="O69" s="105"/>
      <c r="P69" s="199"/>
      <c r="Q69" s="199"/>
      <c r="R69" s="105"/>
      <c r="S69" s="199"/>
      <c r="T69" s="199"/>
      <c r="U69" s="105"/>
      <c r="V69" s="229"/>
      <c r="W69" s="227"/>
      <c r="X69" s="313"/>
      <c r="Y69" s="307"/>
      <c r="Z69" s="229"/>
      <c r="AA69" s="227"/>
      <c r="AB69" s="306"/>
      <c r="AC69" s="307"/>
      <c r="AD69" s="148"/>
      <c r="AE69" s="147"/>
      <c r="AF69" s="112"/>
      <c r="AG69" s="289"/>
      <c r="AH69" s="7"/>
      <c r="AI69" s="7"/>
    </row>
    <row r="70" spans="1:35" ht="15" customHeight="1">
      <c r="A70" s="83" t="s">
        <v>94</v>
      </c>
      <c r="B70" s="205">
        <f t="shared" si="4"/>
        <v>20</v>
      </c>
      <c r="C70" s="207">
        <f t="shared" si="5"/>
        <v>30</v>
      </c>
      <c r="D70" s="47"/>
      <c r="E70" s="48"/>
      <c r="F70" s="48"/>
      <c r="G70" s="105"/>
      <c r="H70" s="211">
        <v>20</v>
      </c>
      <c r="I70" s="199">
        <v>30</v>
      </c>
      <c r="J70" s="58">
        <v>7</v>
      </c>
      <c r="K70" s="227"/>
      <c r="L70" s="228"/>
      <c r="M70" s="237"/>
      <c r="N70" s="205"/>
      <c r="O70" s="105"/>
      <c r="P70" s="199"/>
      <c r="Q70" s="199"/>
      <c r="R70" s="105"/>
      <c r="S70" s="199"/>
      <c r="T70" s="199"/>
      <c r="U70" s="105"/>
      <c r="V70" s="237"/>
      <c r="W70" s="199"/>
      <c r="X70" s="313"/>
      <c r="Y70" s="307"/>
      <c r="Z70" s="237"/>
      <c r="AA70" s="199"/>
      <c r="AB70" s="306"/>
      <c r="AC70" s="307"/>
      <c r="AD70" s="148"/>
      <c r="AE70" s="143">
        <f t="shared" si="6"/>
        <v>7</v>
      </c>
      <c r="AF70" s="112"/>
      <c r="AG70" s="289"/>
      <c r="AH70" s="7"/>
      <c r="AI70" s="7"/>
    </row>
    <row r="71" spans="1:35" ht="15" customHeight="1">
      <c r="A71" s="83" t="s">
        <v>31</v>
      </c>
      <c r="B71" s="205">
        <f t="shared" si="4"/>
        <v>36</v>
      </c>
      <c r="C71" s="207">
        <f t="shared" si="5"/>
        <v>45</v>
      </c>
      <c r="D71" s="47"/>
      <c r="E71" s="48"/>
      <c r="F71" s="48"/>
      <c r="G71" s="105"/>
      <c r="H71" s="211"/>
      <c r="I71" s="199"/>
      <c r="J71" s="106"/>
      <c r="K71" s="48"/>
      <c r="L71" s="47"/>
      <c r="M71" s="46"/>
      <c r="N71" s="49"/>
      <c r="O71" s="105"/>
      <c r="P71" s="48">
        <v>4</v>
      </c>
      <c r="Q71" s="48">
        <v>5</v>
      </c>
      <c r="R71" s="105">
        <v>1.6</v>
      </c>
      <c r="S71" s="48">
        <v>16</v>
      </c>
      <c r="T71" s="48">
        <v>20</v>
      </c>
      <c r="U71" s="105">
        <f>(S71*G13/1000)+(T71*G14/1000)</f>
        <v>5.016</v>
      </c>
      <c r="V71" s="46"/>
      <c r="W71" s="48"/>
      <c r="X71" s="313"/>
      <c r="Y71" s="307"/>
      <c r="Z71" s="46">
        <v>16</v>
      </c>
      <c r="AA71" s="48">
        <v>20</v>
      </c>
      <c r="AB71" s="306">
        <f>(Z71*I13/1000)+(AA71*I14/1000)</f>
        <v>4.0039999999999996</v>
      </c>
      <c r="AC71" s="307"/>
      <c r="AD71" s="49"/>
      <c r="AE71" s="147">
        <f t="shared" si="6"/>
        <v>10.62</v>
      </c>
      <c r="AF71" s="148"/>
      <c r="AG71" s="289">
        <f>(T71*R15/1000)</f>
        <v>0.4</v>
      </c>
      <c r="AH71" s="7"/>
      <c r="AI71" s="7"/>
    </row>
    <row r="72" spans="1:35" ht="15" customHeight="1">
      <c r="A72" s="84" t="s">
        <v>31</v>
      </c>
      <c r="B72" s="205">
        <f t="shared" si="4"/>
        <v>4</v>
      </c>
      <c r="C72" s="207">
        <f t="shared" si="5"/>
        <v>5</v>
      </c>
      <c r="D72" s="47"/>
      <c r="E72" s="48"/>
      <c r="F72" s="48"/>
      <c r="G72" s="105"/>
      <c r="H72" s="211"/>
      <c r="I72" s="199"/>
      <c r="J72" s="106"/>
      <c r="K72" s="48"/>
      <c r="L72" s="47"/>
      <c r="M72" s="46"/>
      <c r="N72" s="49"/>
      <c r="O72" s="105"/>
      <c r="P72" s="48"/>
      <c r="Q72" s="48"/>
      <c r="R72" s="105"/>
      <c r="S72" s="48"/>
      <c r="T72" s="48"/>
      <c r="U72" s="105"/>
      <c r="V72" s="46"/>
      <c r="W72" s="48"/>
      <c r="X72" s="313"/>
      <c r="Y72" s="307"/>
      <c r="Z72" s="46">
        <v>4</v>
      </c>
      <c r="AA72" s="48">
        <v>5</v>
      </c>
      <c r="AB72" s="306">
        <f>(Z72*I13/1000)+(AA72*I14/1000)</f>
        <v>1.0009999999999999</v>
      </c>
      <c r="AC72" s="307"/>
      <c r="AD72" s="49"/>
      <c r="AE72" s="147">
        <f t="shared" si="6"/>
        <v>1.0009999999999999</v>
      </c>
      <c r="AF72" s="148"/>
      <c r="AG72" s="289"/>
      <c r="AH72" s="7"/>
      <c r="AI72" s="7"/>
    </row>
    <row r="73" spans="1:35" ht="15" customHeight="1">
      <c r="A73" s="88" t="s">
        <v>32</v>
      </c>
      <c r="B73" s="205">
        <f t="shared" si="4"/>
        <v>30</v>
      </c>
      <c r="C73" s="207">
        <f t="shared" si="5"/>
        <v>39</v>
      </c>
      <c r="D73" s="47"/>
      <c r="E73" s="48"/>
      <c r="F73" s="48"/>
      <c r="G73" s="105"/>
      <c r="H73" s="211"/>
      <c r="I73" s="199"/>
      <c r="J73" s="106"/>
      <c r="K73" s="227"/>
      <c r="L73" s="228"/>
      <c r="M73" s="229"/>
      <c r="N73" s="148"/>
      <c r="O73" s="105"/>
      <c r="P73" s="227"/>
      <c r="Q73" s="227"/>
      <c r="R73" s="105"/>
      <c r="S73" s="199">
        <v>30</v>
      </c>
      <c r="T73" s="199">
        <v>39</v>
      </c>
      <c r="U73" s="94">
        <v>9.65</v>
      </c>
      <c r="V73" s="62"/>
      <c r="W73" s="63"/>
      <c r="X73" s="303"/>
      <c r="Y73" s="304"/>
      <c r="Z73" s="62"/>
      <c r="AA73" s="63"/>
      <c r="AB73" s="308"/>
      <c r="AC73" s="304"/>
      <c r="AD73" s="112"/>
      <c r="AE73" s="143">
        <f t="shared" si="6"/>
        <v>9.65</v>
      </c>
      <c r="AF73" s="112"/>
      <c r="AG73" s="289">
        <f>(T73*R15/1000)</f>
        <v>0.78</v>
      </c>
      <c r="AH73" s="7"/>
      <c r="AI73" s="7"/>
    </row>
    <row r="74" spans="1:35" ht="15" customHeight="1">
      <c r="A74" s="84" t="s">
        <v>68</v>
      </c>
      <c r="B74" s="112">
        <f t="shared" si="4"/>
        <v>1.25</v>
      </c>
      <c r="C74" s="236">
        <f t="shared" si="5"/>
        <v>1.5</v>
      </c>
      <c r="D74" s="51"/>
      <c r="E74" s="52"/>
      <c r="F74" s="52"/>
      <c r="G74" s="105"/>
      <c r="H74" s="282">
        <v>1.25</v>
      </c>
      <c r="I74" s="230">
        <v>1.5</v>
      </c>
      <c r="J74" s="106">
        <f>(H74*E13/1000)+(I74*E14/1000)</f>
        <v>0.37775000000000003</v>
      </c>
      <c r="K74" s="230"/>
      <c r="L74" s="231"/>
      <c r="M74" s="232"/>
      <c r="N74" s="233"/>
      <c r="O74" s="105"/>
      <c r="P74" s="230"/>
      <c r="Q74" s="230"/>
      <c r="R74" s="105"/>
      <c r="S74" s="230"/>
      <c r="T74" s="230"/>
      <c r="U74" s="105"/>
      <c r="V74" s="232"/>
      <c r="W74" s="230"/>
      <c r="X74" s="313"/>
      <c r="Y74" s="307"/>
      <c r="Z74" s="232"/>
      <c r="AA74" s="230"/>
      <c r="AB74" s="306"/>
      <c r="AC74" s="307"/>
      <c r="AD74" s="233"/>
      <c r="AE74" s="147">
        <f t="shared" si="6"/>
        <v>0.37775000000000003</v>
      </c>
      <c r="AF74" s="112"/>
      <c r="AG74" s="274"/>
      <c r="AH74" s="7"/>
      <c r="AI74" s="7"/>
    </row>
    <row r="75" spans="1:35" ht="15" customHeight="1">
      <c r="A75" s="88" t="s">
        <v>87</v>
      </c>
      <c r="B75" s="148">
        <f t="shared" si="4"/>
        <v>0.4</v>
      </c>
      <c r="C75" s="236">
        <f t="shared" si="5"/>
        <v>0.5</v>
      </c>
      <c r="D75" s="51"/>
      <c r="E75" s="52"/>
      <c r="F75" s="52"/>
      <c r="G75" s="94"/>
      <c r="H75" s="226"/>
      <c r="I75" s="230"/>
      <c r="J75" s="58"/>
      <c r="K75" s="52"/>
      <c r="L75" s="51"/>
      <c r="M75" s="50"/>
      <c r="N75" s="53"/>
      <c r="O75" s="105"/>
      <c r="P75" s="52"/>
      <c r="Q75" s="52"/>
      <c r="R75" s="94"/>
      <c r="S75" s="52"/>
      <c r="T75" s="52"/>
      <c r="U75" s="105"/>
      <c r="V75" s="50"/>
      <c r="W75" s="52"/>
      <c r="X75" s="303"/>
      <c r="Y75" s="304"/>
      <c r="Z75" s="50">
        <v>0.4</v>
      </c>
      <c r="AA75" s="52">
        <v>0.5</v>
      </c>
      <c r="AB75" s="308">
        <f>(Z75*I13/1000)+(AA75*I14/1000)</f>
        <v>0.10010000000000001</v>
      </c>
      <c r="AC75" s="304"/>
      <c r="AD75" s="53"/>
      <c r="AE75" s="143">
        <f t="shared" si="6"/>
        <v>0.10010000000000001</v>
      </c>
      <c r="AF75" s="112"/>
      <c r="AG75" s="274"/>
      <c r="AH75" s="7"/>
      <c r="AI75" s="7"/>
    </row>
    <row r="76" spans="1:35" ht="15" customHeight="1">
      <c r="A76" s="84" t="s">
        <v>71</v>
      </c>
      <c r="B76" s="148"/>
      <c r="C76" s="236"/>
      <c r="D76" s="104"/>
      <c r="E76" s="48"/>
      <c r="F76" s="48"/>
      <c r="G76" s="94"/>
      <c r="H76" s="211"/>
      <c r="I76" s="199"/>
      <c r="J76" s="58"/>
      <c r="K76" s="48"/>
      <c r="L76" s="47"/>
      <c r="M76" s="46"/>
      <c r="N76" s="49"/>
      <c r="O76" s="105"/>
      <c r="P76" s="48"/>
      <c r="Q76" s="48"/>
      <c r="R76" s="94"/>
      <c r="S76" s="48"/>
      <c r="T76" s="48"/>
      <c r="U76" s="105"/>
      <c r="V76" s="62"/>
      <c r="W76" s="63"/>
      <c r="X76" s="301"/>
      <c r="Y76" s="302"/>
      <c r="Z76" s="46"/>
      <c r="AA76" s="48"/>
      <c r="AB76" s="308"/>
      <c r="AC76" s="304"/>
      <c r="AD76" s="49"/>
      <c r="AE76" s="144">
        <v>5.0000000000000001E-3</v>
      </c>
      <c r="AF76" s="112"/>
      <c r="AG76" s="274"/>
      <c r="AH76" s="7"/>
      <c r="AI76" s="7"/>
    </row>
    <row r="77" spans="1:35" ht="15" customHeight="1">
      <c r="A77" s="84" t="s">
        <v>122</v>
      </c>
      <c r="B77" s="148">
        <f t="shared" si="4"/>
        <v>0.4</v>
      </c>
      <c r="C77" s="236">
        <f t="shared" si="5"/>
        <v>0.5</v>
      </c>
      <c r="D77" s="47"/>
      <c r="E77" s="48"/>
      <c r="F77" s="48"/>
      <c r="G77" s="94"/>
      <c r="H77" s="211"/>
      <c r="I77" s="199"/>
      <c r="J77" s="58"/>
      <c r="K77" s="48"/>
      <c r="L77" s="47"/>
      <c r="M77" s="46"/>
      <c r="N77" s="49"/>
      <c r="O77" s="105"/>
      <c r="P77" s="48"/>
      <c r="Q77" s="48"/>
      <c r="R77" s="94"/>
      <c r="S77" s="48"/>
      <c r="T77" s="48"/>
      <c r="U77" s="105"/>
      <c r="V77" s="46">
        <v>0.4</v>
      </c>
      <c r="W77" s="48">
        <v>0.5</v>
      </c>
      <c r="X77" s="301">
        <v>8.7999999999999995E-2</v>
      </c>
      <c r="Y77" s="302"/>
      <c r="Z77" s="283"/>
      <c r="AA77" s="284"/>
      <c r="AB77" s="305"/>
      <c r="AC77" s="302"/>
      <c r="AD77" s="285"/>
      <c r="AE77" s="144">
        <f t="shared" si="6"/>
        <v>8.7999999999999995E-2</v>
      </c>
      <c r="AF77" s="112"/>
      <c r="AG77" s="274"/>
      <c r="AH77" s="7"/>
      <c r="AI77" s="7"/>
    </row>
    <row r="78" spans="1:35" ht="15" customHeight="1">
      <c r="A78" s="84" t="s">
        <v>117</v>
      </c>
      <c r="B78" s="239">
        <f t="shared" si="4"/>
        <v>5</v>
      </c>
      <c r="C78" s="207">
        <f t="shared" si="5"/>
        <v>6</v>
      </c>
      <c r="D78" s="47"/>
      <c r="E78" s="48">
        <v>2</v>
      </c>
      <c r="F78" s="48">
        <v>2</v>
      </c>
      <c r="G78" s="105">
        <v>0.4</v>
      </c>
      <c r="H78" s="211"/>
      <c r="I78" s="199"/>
      <c r="J78" s="58"/>
      <c r="K78" s="48"/>
      <c r="L78" s="47"/>
      <c r="M78" s="46"/>
      <c r="N78" s="49"/>
      <c r="O78" s="105"/>
      <c r="P78" s="48">
        <v>3</v>
      </c>
      <c r="Q78" s="48">
        <v>4</v>
      </c>
      <c r="R78" s="105">
        <f>(P78*E13/1000)+(Q78*E14/1000)</f>
        <v>0.98899999999999999</v>
      </c>
      <c r="S78" s="48"/>
      <c r="T78" s="48"/>
      <c r="U78" s="105"/>
      <c r="V78" s="46"/>
      <c r="W78" s="48"/>
      <c r="X78" s="303"/>
      <c r="Y78" s="304"/>
      <c r="Z78" s="46"/>
      <c r="AA78" s="48"/>
      <c r="AB78" s="308"/>
      <c r="AC78" s="304"/>
      <c r="AD78" s="49"/>
      <c r="AE78" s="232">
        <f>G78+J78+O78+R78+U78+X78+AB78</f>
        <v>1.389</v>
      </c>
      <c r="AF78" s="112"/>
      <c r="AG78" s="274"/>
      <c r="AH78" s="7"/>
      <c r="AI78" s="7"/>
    </row>
    <row r="79" spans="1:35" ht="15" customHeight="1" thickBot="1">
      <c r="A79" s="151" t="s">
        <v>95</v>
      </c>
      <c r="B79" s="239">
        <f t="shared" si="4"/>
        <v>0</v>
      </c>
      <c r="C79" s="207">
        <f t="shared" si="5"/>
        <v>0</v>
      </c>
      <c r="D79" s="51"/>
      <c r="E79" s="52"/>
      <c r="F79" s="52"/>
      <c r="G79" s="96">
        <f>(E79*E13/1000)+(F79*E14/1000)</f>
        <v>0</v>
      </c>
      <c r="H79" s="213"/>
      <c r="I79" s="212"/>
      <c r="J79" s="166">
        <f>(H79*E13/1000)+(I79*E14/1000)</f>
        <v>0</v>
      </c>
      <c r="K79" s="52"/>
      <c r="L79" s="53"/>
      <c r="M79" s="50"/>
      <c r="N79" s="53"/>
      <c r="O79" s="105">
        <f>(M79*E13/1000)+(N79*E14/1000)</f>
        <v>0</v>
      </c>
      <c r="P79" s="212"/>
      <c r="Q79" s="212"/>
      <c r="R79" s="234">
        <f>(P79*E13/1000)+(Q79*E14/1000)</f>
        <v>0</v>
      </c>
      <c r="S79" s="235"/>
      <c r="T79" s="235"/>
      <c r="U79" s="105">
        <f>(S79*E13/1000)+(T79*E14/1000)</f>
        <v>0</v>
      </c>
      <c r="V79" s="50"/>
      <c r="W79" s="52"/>
      <c r="X79" s="311">
        <f>(V79*E13/1000)+(W79*E14/1000)</f>
        <v>0</v>
      </c>
      <c r="Y79" s="310"/>
      <c r="Z79" s="52"/>
      <c r="AA79" s="61"/>
      <c r="AB79" s="309">
        <f>(Z79*I13/1000)+(AA79*I14/1000)</f>
        <v>0</v>
      </c>
      <c r="AC79" s="310"/>
      <c r="AD79" s="53"/>
      <c r="AE79" s="232">
        <f>G79+J79+O79+R79+U79+X79+AB79</f>
        <v>0</v>
      </c>
      <c r="AF79" s="149"/>
      <c r="AG79" s="274"/>
      <c r="AH79" s="7"/>
      <c r="AI79" s="7"/>
    </row>
    <row r="80" spans="1:35" ht="15" customHeight="1" thickTop="1" thickBot="1">
      <c r="A80" s="152" t="s">
        <v>96</v>
      </c>
      <c r="B80" s="208"/>
      <c r="C80" s="209"/>
      <c r="D80" s="195"/>
      <c r="E80" s="215"/>
      <c r="F80" s="216"/>
      <c r="G80" s="217"/>
      <c r="H80" s="280"/>
      <c r="I80" s="243"/>
      <c r="J80" s="218"/>
      <c r="K80" s="219"/>
      <c r="L80" s="219"/>
      <c r="M80" s="242"/>
      <c r="N80" s="243"/>
      <c r="O80" s="105"/>
      <c r="P80" s="220"/>
      <c r="Q80" s="216"/>
      <c r="R80" s="221"/>
      <c r="S80" s="220"/>
      <c r="T80" s="222"/>
      <c r="U80" s="105"/>
      <c r="V80" s="244"/>
      <c r="W80" s="243"/>
      <c r="X80" s="384"/>
      <c r="Y80" s="385"/>
      <c r="Z80" s="220"/>
      <c r="AA80" s="223"/>
      <c r="AB80" s="218"/>
      <c r="AC80" s="218"/>
      <c r="AD80" s="219"/>
      <c r="AE80" s="224"/>
      <c r="AF80" s="150"/>
      <c r="AG80" s="274"/>
      <c r="AH80" s="7"/>
      <c r="AI80" s="7"/>
    </row>
    <row r="81" spans="1:31" ht="15" customHeight="1">
      <c r="A81" s="29" t="s">
        <v>66</v>
      </c>
      <c r="B81" s="57"/>
      <c r="C81" s="300"/>
      <c r="D81" s="300"/>
      <c r="E81" s="300"/>
      <c r="F81" s="300"/>
      <c r="G81" s="300"/>
      <c r="H81" s="167"/>
      <c r="T81" s="29" t="s">
        <v>97</v>
      </c>
    </row>
    <row r="82" spans="1:31" ht="15" customHeight="1">
      <c r="A82" s="29" t="s">
        <v>81</v>
      </c>
      <c r="T82" s="29" t="s">
        <v>33</v>
      </c>
    </row>
    <row r="83" spans="1:31" ht="15" customHeight="1">
      <c r="A83" s="29" t="s">
        <v>83</v>
      </c>
      <c r="T83" s="29" t="s">
        <v>98</v>
      </c>
      <c r="Y83" s="314" t="s">
        <v>114</v>
      </c>
      <c r="Z83" s="314"/>
      <c r="AA83" s="314"/>
      <c r="AB83" s="314"/>
      <c r="AC83" s="314"/>
      <c r="AD83" s="314"/>
      <c r="AE83" s="314"/>
    </row>
    <row r="84" spans="1:31" ht="15" customHeight="1">
      <c r="A84" s="29" t="s">
        <v>84</v>
      </c>
      <c r="T84" s="29" t="s">
        <v>85</v>
      </c>
    </row>
  </sheetData>
  <mergeCells count="149">
    <mergeCell ref="J3:AE3"/>
    <mergeCell ref="X80:Y80"/>
    <mergeCell ref="AB43:AC43"/>
    <mergeCell ref="AB35:AC35"/>
    <mergeCell ref="AB34:AC34"/>
    <mergeCell ref="AB33:AC33"/>
    <mergeCell ref="AB40:AC40"/>
    <mergeCell ref="AB38:AC38"/>
    <mergeCell ref="AB37:AC37"/>
    <mergeCell ref="AB36:AC36"/>
    <mergeCell ref="X39:Y39"/>
    <mergeCell ref="AB39:AC39"/>
    <mergeCell ref="X41:Y41"/>
    <mergeCell ref="X42:Y42"/>
    <mergeCell ref="AB41:AC41"/>
    <mergeCell ref="AB42:AC42"/>
    <mergeCell ref="X38:Y38"/>
    <mergeCell ref="X40:Y40"/>
    <mergeCell ref="X33:Y33"/>
    <mergeCell ref="X27:Y27"/>
    <mergeCell ref="X28:Y28"/>
    <mergeCell ref="X29:Y29"/>
    <mergeCell ref="X35:Y35"/>
    <mergeCell ref="X32:Y32"/>
    <mergeCell ref="AG48:AG50"/>
    <mergeCell ref="AE48:AE51"/>
    <mergeCell ref="AE22:AE23"/>
    <mergeCell ref="AF22:AF23"/>
    <mergeCell ref="U15:AE15"/>
    <mergeCell ref="X24:Y24"/>
    <mergeCell ref="E25:J25"/>
    <mergeCell ref="M25:U25"/>
    <mergeCell ref="V25:Y25"/>
    <mergeCell ref="AE20:AF20"/>
    <mergeCell ref="V47:Y48"/>
    <mergeCell ref="Z47:AD48"/>
    <mergeCell ref="V19:Y20"/>
    <mergeCell ref="E47:L48"/>
    <mergeCell ref="M47:U48"/>
    <mergeCell ref="M19:U20"/>
    <mergeCell ref="E19:L20"/>
    <mergeCell ref="Z19:AD20"/>
    <mergeCell ref="X37:Y37"/>
    <mergeCell ref="AE6:AF6"/>
    <mergeCell ref="AE7:AF7"/>
    <mergeCell ref="I8:K8"/>
    <mergeCell ref="I9:K9"/>
    <mergeCell ref="A6:E6"/>
    <mergeCell ref="A7:E7"/>
    <mergeCell ref="F7:G7"/>
    <mergeCell ref="F9:G9"/>
    <mergeCell ref="F8:G8"/>
    <mergeCell ref="L6:N6"/>
    <mergeCell ref="L7:N7"/>
    <mergeCell ref="L8:N8"/>
    <mergeCell ref="R7:S7"/>
    <mergeCell ref="R8:S8"/>
    <mergeCell ref="R9:S9"/>
    <mergeCell ref="F6:G6"/>
    <mergeCell ref="B8:E8"/>
    <mergeCell ref="B9:E9"/>
    <mergeCell ref="L9:N9"/>
    <mergeCell ref="O7:Q7"/>
    <mergeCell ref="O8:Q8"/>
    <mergeCell ref="I6:K6"/>
    <mergeCell ref="I7:K7"/>
    <mergeCell ref="W9:X9"/>
    <mergeCell ref="H12:I12"/>
    <mergeCell ref="R11:S11"/>
    <mergeCell ref="Z21:AD23"/>
    <mergeCell ref="B10:E10"/>
    <mergeCell ref="L10:N10"/>
    <mergeCell ref="X34:Y34"/>
    <mergeCell ref="X53:Y53"/>
    <mergeCell ref="X54:Y54"/>
    <mergeCell ref="X55:Y55"/>
    <mergeCell ref="E21:L23"/>
    <mergeCell ref="M21:U23"/>
    <mergeCell ref="V21:Y23"/>
    <mergeCell ref="AB55:AC55"/>
    <mergeCell ref="O12:Q12"/>
    <mergeCell ref="X56:Y56"/>
    <mergeCell ref="X69:Y69"/>
    <mergeCell ref="X26:Y26"/>
    <mergeCell ref="AB27:AC27"/>
    <mergeCell ref="AB28:AC28"/>
    <mergeCell ref="AB29:AC29"/>
    <mergeCell ref="AB30:AC30"/>
    <mergeCell ref="AB31:AC31"/>
    <mergeCell ref="AB32:AC32"/>
    <mergeCell ref="X30:Y30"/>
    <mergeCell ref="X31:Y31"/>
    <mergeCell ref="X61:Y61"/>
    <mergeCell ref="X62:Y62"/>
    <mergeCell ref="X63:Y63"/>
    <mergeCell ref="X44:Y44"/>
    <mergeCell ref="X43:Y43"/>
    <mergeCell ref="AB44:AC44"/>
    <mergeCell ref="AB26:AC26"/>
    <mergeCell ref="X36:Y36"/>
    <mergeCell ref="AB57:AC57"/>
    <mergeCell ref="AB58:AC58"/>
    <mergeCell ref="AB59:AC59"/>
    <mergeCell ref="AB56:AC56"/>
    <mergeCell ref="Y83:AE83"/>
    <mergeCell ref="X71:Y71"/>
    <mergeCell ref="AB70:AC70"/>
    <mergeCell ref="X57:Y57"/>
    <mergeCell ref="X58:Y58"/>
    <mergeCell ref="X59:Y59"/>
    <mergeCell ref="X60:Y60"/>
    <mergeCell ref="AB63:AC63"/>
    <mergeCell ref="AB64:AC64"/>
    <mergeCell ref="X76:Y76"/>
    <mergeCell ref="AB65:AC65"/>
    <mergeCell ref="AB66:AC66"/>
    <mergeCell ref="AB67:AC67"/>
    <mergeCell ref="AB68:AC68"/>
    <mergeCell ref="X73:Y73"/>
    <mergeCell ref="X74:Y74"/>
    <mergeCell ref="X75:Y75"/>
    <mergeCell ref="X66:Y66"/>
    <mergeCell ref="X67:Y67"/>
    <mergeCell ref="X68:Y68"/>
    <mergeCell ref="X70:Y70"/>
    <mergeCell ref="Y9:AA9"/>
    <mergeCell ref="AB9:AD9"/>
    <mergeCell ref="C81:G81"/>
    <mergeCell ref="X77:Y77"/>
    <mergeCell ref="X78:Y78"/>
    <mergeCell ref="AB77:AC77"/>
    <mergeCell ref="AB69:AC69"/>
    <mergeCell ref="AB71:AC71"/>
    <mergeCell ref="AB72:AC72"/>
    <mergeCell ref="AB73:AC73"/>
    <mergeCell ref="AB74:AC74"/>
    <mergeCell ref="AB75:AC75"/>
    <mergeCell ref="AB76:AC76"/>
    <mergeCell ref="AB79:AC79"/>
    <mergeCell ref="AB78:AC78"/>
    <mergeCell ref="X79:Y79"/>
    <mergeCell ref="AB53:AC53"/>
    <mergeCell ref="AB54:AC54"/>
    <mergeCell ref="AB60:AC60"/>
    <mergeCell ref="AB61:AC61"/>
    <mergeCell ref="AB62:AC62"/>
    <mergeCell ref="X65:Y65"/>
    <mergeCell ref="X64:Y64"/>
    <mergeCell ref="X72:Y72"/>
  </mergeCells>
  <conditionalFormatting sqref="B53:D80">
    <cfRule type="cellIs" dxfId="5" priority="5" operator="greaterThan">
      <formula>0.001</formula>
    </cfRule>
    <cfRule type="cellIs" dxfId="4" priority="6" operator="greaterThan">
      <formula>0.001</formula>
    </cfRule>
  </conditionalFormatting>
  <conditionalFormatting sqref="B27:X27 Z27:AB27 AD27:AE27 G28">
    <cfRule type="cellIs" dxfId="3" priority="2" operator="greaterThan">
      <formula>0.01</formula>
    </cfRule>
  </conditionalFormatting>
  <conditionalFormatting sqref="B27:X27 Z27:AB27 AD27:AF27 G28">
    <cfRule type="cellIs" dxfId="2" priority="3" operator="greaterThan">
      <formula>0.01</formula>
    </cfRule>
  </conditionalFormatting>
  <conditionalFormatting sqref="C27:D31 B27:B45 C32 C33:D45 B39:D39">
    <cfRule type="cellIs" dxfId="1" priority="7" operator="greaterThan">
      <formula>0.001</formula>
    </cfRule>
  </conditionalFormatting>
  <conditionalFormatting sqref="F27:F31 N27:N31 W27:W31 AA27:AA31 E27:E45 G27:M45 O27:V45 X27:X45 Z27:Z45 AB27:AB45 AD27:AF45 F33:F45 N33:N45 W33:W45 AA33:AA45 E39:X39 Z39:AB39 Y53:Y79 E53:X80 Z53:AF80">
    <cfRule type="cellIs" dxfId="0" priority="9" operator="greaterThan">
      <formula>0.01</formula>
    </cfRule>
  </conditionalFormatting>
  <pageMargins left="0" right="0" top="0" bottom="0" header="0" footer="0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2025-03-25T16:23:32Z</cp:lastPrinted>
  <dcterms:created xsi:type="dcterms:W3CDTF">1998-12-08T10:37:05Z</dcterms:created>
  <dcterms:modified xsi:type="dcterms:W3CDTF">2026-05-28T01:33:04Z</dcterms:modified>
</cp:coreProperties>
</file>